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sigbd\ACOSS\"/>
    </mc:Choice>
  </mc:AlternateContent>
  <bookViews>
    <workbookView xWindow="0" yWindow="0" windowWidth="28800" windowHeight="11700"/>
  </bookViews>
  <sheets>
    <sheet name="lisez-moi" sheetId="3" r:id="rId1"/>
    <sheet name="analyse8epci"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7" i="2" l="1"/>
  <c r="H217" i="2"/>
  <c r="G217" i="2"/>
  <c r="D217" i="2"/>
  <c r="C217" i="2"/>
  <c r="M217" i="2" s="1"/>
  <c r="N216" i="2"/>
  <c r="M216" i="2"/>
  <c r="L216" i="2"/>
  <c r="K216" i="2"/>
  <c r="F216" i="2"/>
  <c r="N215" i="2"/>
  <c r="M215" i="2"/>
  <c r="L215" i="2"/>
  <c r="K215" i="2"/>
  <c r="F215" i="2"/>
  <c r="N214" i="2"/>
  <c r="M214" i="2"/>
  <c r="L214" i="2"/>
  <c r="K214" i="2"/>
  <c r="F214" i="2"/>
  <c r="N213" i="2"/>
  <c r="M213" i="2"/>
  <c r="L213" i="2"/>
  <c r="K213" i="2"/>
  <c r="F213" i="2"/>
  <c r="N212" i="2"/>
  <c r="M212" i="2"/>
  <c r="L212" i="2"/>
  <c r="K212" i="2"/>
  <c r="F212" i="2"/>
  <c r="N211" i="2"/>
  <c r="M211" i="2"/>
  <c r="L211" i="2"/>
  <c r="K211" i="2"/>
  <c r="F211" i="2"/>
  <c r="N210" i="2"/>
  <c r="M210" i="2"/>
  <c r="L210" i="2"/>
  <c r="K210" i="2"/>
  <c r="F210" i="2"/>
  <c r="N209" i="2"/>
  <c r="M209" i="2"/>
  <c r="L209" i="2"/>
  <c r="K209" i="2"/>
  <c r="F209" i="2"/>
  <c r="N208" i="2"/>
  <c r="M208" i="2"/>
  <c r="L208" i="2"/>
  <c r="K208" i="2"/>
  <c r="F208" i="2"/>
  <c r="N207" i="2"/>
  <c r="M207" i="2"/>
  <c r="L207" i="2"/>
  <c r="K207" i="2"/>
  <c r="F207" i="2"/>
  <c r="N206" i="2"/>
  <c r="M206" i="2"/>
  <c r="L206" i="2"/>
  <c r="K206" i="2"/>
  <c r="F206" i="2"/>
  <c r="N205" i="2"/>
  <c r="M205" i="2"/>
  <c r="L205" i="2"/>
  <c r="K205" i="2"/>
  <c r="F205" i="2"/>
  <c r="N204" i="2"/>
  <c r="M204" i="2"/>
  <c r="L204" i="2"/>
  <c r="K204" i="2"/>
  <c r="F204" i="2"/>
  <c r="N203" i="2"/>
  <c r="M203" i="2"/>
  <c r="L203" i="2"/>
  <c r="K203" i="2"/>
  <c r="F203" i="2"/>
  <c r="N202" i="2"/>
  <c r="M202" i="2"/>
  <c r="L202" i="2"/>
  <c r="K202" i="2"/>
  <c r="F202" i="2"/>
  <c r="I195" i="2"/>
  <c r="H195" i="2"/>
  <c r="H13" i="2" s="1"/>
  <c r="G195" i="2"/>
  <c r="D195" i="2"/>
  <c r="K195" i="2" s="1"/>
  <c r="C195" i="2"/>
  <c r="N195" i="2" s="1"/>
  <c r="N194" i="2"/>
  <c r="M194" i="2"/>
  <c r="L194" i="2"/>
  <c r="K194" i="2"/>
  <c r="F194" i="2"/>
  <c r="N193" i="2"/>
  <c r="M193" i="2"/>
  <c r="L193" i="2"/>
  <c r="K193" i="2"/>
  <c r="F193" i="2"/>
  <c r="N192" i="2"/>
  <c r="M192" i="2"/>
  <c r="L192" i="2"/>
  <c r="K192" i="2"/>
  <c r="F192" i="2"/>
  <c r="N191" i="2"/>
  <c r="M191" i="2"/>
  <c r="L191" i="2"/>
  <c r="K191" i="2"/>
  <c r="F191" i="2"/>
  <c r="N190" i="2"/>
  <c r="M190" i="2"/>
  <c r="L190" i="2"/>
  <c r="K190" i="2"/>
  <c r="F190" i="2"/>
  <c r="N189" i="2"/>
  <c r="M189" i="2"/>
  <c r="L189" i="2"/>
  <c r="K189" i="2"/>
  <c r="F189" i="2"/>
  <c r="N188" i="2"/>
  <c r="M188" i="2"/>
  <c r="L188" i="2"/>
  <c r="K188" i="2"/>
  <c r="F188" i="2"/>
  <c r="N187" i="2"/>
  <c r="M187" i="2"/>
  <c r="L187" i="2"/>
  <c r="K187" i="2"/>
  <c r="F187" i="2"/>
  <c r="N186" i="2"/>
  <c r="M186" i="2"/>
  <c r="L186" i="2"/>
  <c r="K186" i="2"/>
  <c r="F186" i="2"/>
  <c r="N185" i="2"/>
  <c r="M185" i="2"/>
  <c r="L185" i="2"/>
  <c r="K185" i="2"/>
  <c r="F185" i="2"/>
  <c r="N184" i="2"/>
  <c r="M184" i="2"/>
  <c r="L184" i="2"/>
  <c r="K184" i="2"/>
  <c r="F184" i="2"/>
  <c r="N183" i="2"/>
  <c r="M183" i="2"/>
  <c r="L183" i="2"/>
  <c r="K183" i="2"/>
  <c r="F183" i="2"/>
  <c r="N182" i="2"/>
  <c r="M182" i="2"/>
  <c r="L182" i="2"/>
  <c r="K182" i="2"/>
  <c r="F182" i="2"/>
  <c r="N181" i="2"/>
  <c r="M181" i="2"/>
  <c r="L181" i="2"/>
  <c r="K181" i="2"/>
  <c r="F181" i="2"/>
  <c r="N180" i="2"/>
  <c r="M180" i="2"/>
  <c r="L180" i="2"/>
  <c r="K180" i="2"/>
  <c r="F180" i="2"/>
  <c r="I173" i="2"/>
  <c r="H173" i="2"/>
  <c r="G173" i="2"/>
  <c r="D173" i="2"/>
  <c r="C173" i="2"/>
  <c r="N173" i="2" s="1"/>
  <c r="N172" i="2"/>
  <c r="M172" i="2"/>
  <c r="L172" i="2"/>
  <c r="K172" i="2"/>
  <c r="F172" i="2"/>
  <c r="N171" i="2"/>
  <c r="M171" i="2"/>
  <c r="L171" i="2"/>
  <c r="K171" i="2"/>
  <c r="F171" i="2"/>
  <c r="N170" i="2"/>
  <c r="M170" i="2"/>
  <c r="L170" i="2"/>
  <c r="K170" i="2"/>
  <c r="F170" i="2"/>
  <c r="N169" i="2"/>
  <c r="M169" i="2"/>
  <c r="L169" i="2"/>
  <c r="K169" i="2"/>
  <c r="F169" i="2"/>
  <c r="N168" i="2"/>
  <c r="M168" i="2"/>
  <c r="L168" i="2"/>
  <c r="K168" i="2"/>
  <c r="F168" i="2"/>
  <c r="N167" i="2"/>
  <c r="M167" i="2"/>
  <c r="L167" i="2"/>
  <c r="K167" i="2"/>
  <c r="F167" i="2"/>
  <c r="N166" i="2"/>
  <c r="M166" i="2"/>
  <c r="L166" i="2"/>
  <c r="K166" i="2"/>
  <c r="F166" i="2"/>
  <c r="N165" i="2"/>
  <c r="M165" i="2"/>
  <c r="L165" i="2"/>
  <c r="K165" i="2"/>
  <c r="F165" i="2"/>
  <c r="N164" i="2"/>
  <c r="M164" i="2"/>
  <c r="L164" i="2"/>
  <c r="K164" i="2"/>
  <c r="F164" i="2"/>
  <c r="N163" i="2"/>
  <c r="M163" i="2"/>
  <c r="L163" i="2"/>
  <c r="K163" i="2"/>
  <c r="F163" i="2"/>
  <c r="N162" i="2"/>
  <c r="M162" i="2"/>
  <c r="L162" i="2"/>
  <c r="K162" i="2"/>
  <c r="F162" i="2"/>
  <c r="N161" i="2"/>
  <c r="M161" i="2"/>
  <c r="L161" i="2"/>
  <c r="K161" i="2"/>
  <c r="F161" i="2"/>
  <c r="N159" i="2"/>
  <c r="M159" i="2"/>
  <c r="L159" i="2"/>
  <c r="K159" i="2"/>
  <c r="F159" i="2"/>
  <c r="N158" i="2"/>
  <c r="M158" i="2"/>
  <c r="L158" i="2"/>
  <c r="K158" i="2"/>
  <c r="F158" i="2"/>
  <c r="I151" i="2"/>
  <c r="H151" i="2"/>
  <c r="G151" i="2"/>
  <c r="D151" i="2"/>
  <c r="C151" i="2"/>
  <c r="M151" i="2" s="1"/>
  <c r="N150" i="2"/>
  <c r="M150" i="2"/>
  <c r="L150" i="2"/>
  <c r="K150" i="2"/>
  <c r="F150" i="2"/>
  <c r="N149" i="2"/>
  <c r="M149" i="2"/>
  <c r="L149" i="2"/>
  <c r="K149" i="2"/>
  <c r="F149" i="2"/>
  <c r="N148" i="2"/>
  <c r="M148" i="2"/>
  <c r="L148" i="2"/>
  <c r="K148" i="2"/>
  <c r="F148" i="2"/>
  <c r="N147" i="2"/>
  <c r="M147" i="2"/>
  <c r="L147" i="2"/>
  <c r="K147" i="2"/>
  <c r="F147" i="2"/>
  <c r="N146" i="2"/>
  <c r="M146" i="2"/>
  <c r="L146" i="2"/>
  <c r="K146" i="2"/>
  <c r="F146" i="2"/>
  <c r="N145" i="2"/>
  <c r="M145" i="2"/>
  <c r="L145" i="2"/>
  <c r="K145" i="2"/>
  <c r="F145" i="2"/>
  <c r="N144" i="2"/>
  <c r="M144" i="2"/>
  <c r="L144" i="2"/>
  <c r="K144" i="2"/>
  <c r="F144" i="2"/>
  <c r="N143" i="2"/>
  <c r="M143" i="2"/>
  <c r="L143" i="2"/>
  <c r="K143" i="2"/>
  <c r="F143" i="2"/>
  <c r="N142" i="2"/>
  <c r="M142" i="2"/>
  <c r="L142" i="2"/>
  <c r="K142" i="2"/>
  <c r="F142" i="2"/>
  <c r="N141" i="2"/>
  <c r="M141" i="2"/>
  <c r="L141" i="2"/>
  <c r="K141" i="2"/>
  <c r="F141" i="2"/>
  <c r="N140" i="2"/>
  <c r="M140" i="2"/>
  <c r="L140" i="2"/>
  <c r="K140" i="2"/>
  <c r="F140" i="2"/>
  <c r="N139" i="2"/>
  <c r="M139" i="2"/>
  <c r="L139" i="2"/>
  <c r="K139" i="2"/>
  <c r="F139" i="2"/>
  <c r="N138" i="2"/>
  <c r="M138" i="2"/>
  <c r="L138" i="2"/>
  <c r="K138" i="2"/>
  <c r="F138" i="2"/>
  <c r="N137" i="2"/>
  <c r="M137" i="2"/>
  <c r="L137" i="2"/>
  <c r="K137" i="2"/>
  <c r="F137" i="2"/>
  <c r="N136" i="2"/>
  <c r="M136" i="2"/>
  <c r="L136" i="2"/>
  <c r="K136" i="2"/>
  <c r="F136" i="2"/>
  <c r="I129" i="2"/>
  <c r="H129" i="2"/>
  <c r="H10" i="2" s="1"/>
  <c r="G129" i="2"/>
  <c r="D129" i="2"/>
  <c r="K129" i="2" s="1"/>
  <c r="C129" i="2"/>
  <c r="L129" i="2" s="1"/>
  <c r="N128" i="2"/>
  <c r="M128" i="2"/>
  <c r="L128" i="2"/>
  <c r="K128" i="2"/>
  <c r="F128" i="2"/>
  <c r="N127" i="2"/>
  <c r="M127" i="2"/>
  <c r="L127" i="2"/>
  <c r="K127" i="2"/>
  <c r="F127" i="2"/>
  <c r="N126" i="2"/>
  <c r="M126" i="2"/>
  <c r="L126" i="2"/>
  <c r="K126" i="2"/>
  <c r="F126" i="2"/>
  <c r="N125" i="2"/>
  <c r="M125" i="2"/>
  <c r="L125" i="2"/>
  <c r="K125" i="2"/>
  <c r="F125" i="2"/>
  <c r="N124" i="2"/>
  <c r="M124" i="2"/>
  <c r="L124" i="2"/>
  <c r="K124" i="2"/>
  <c r="F124" i="2"/>
  <c r="N123" i="2"/>
  <c r="M123" i="2"/>
  <c r="L123" i="2"/>
  <c r="K123" i="2"/>
  <c r="F123" i="2"/>
  <c r="N122" i="2"/>
  <c r="M122" i="2"/>
  <c r="L122" i="2"/>
  <c r="K122" i="2"/>
  <c r="F122" i="2"/>
  <c r="N121" i="2"/>
  <c r="M121" i="2"/>
  <c r="L121" i="2"/>
  <c r="K121" i="2"/>
  <c r="F121" i="2"/>
  <c r="N120" i="2"/>
  <c r="M120" i="2"/>
  <c r="L120" i="2"/>
  <c r="K120" i="2"/>
  <c r="F120" i="2"/>
  <c r="N119" i="2"/>
  <c r="M119" i="2"/>
  <c r="L119" i="2"/>
  <c r="K119" i="2"/>
  <c r="F119" i="2"/>
  <c r="N118" i="2"/>
  <c r="M118" i="2"/>
  <c r="L118" i="2"/>
  <c r="K118" i="2"/>
  <c r="F118" i="2"/>
  <c r="N117" i="2"/>
  <c r="M117" i="2"/>
  <c r="L117" i="2"/>
  <c r="K117" i="2"/>
  <c r="F117" i="2"/>
  <c r="N116" i="2"/>
  <c r="M116" i="2"/>
  <c r="L116" i="2"/>
  <c r="K116" i="2"/>
  <c r="F116" i="2"/>
  <c r="N115" i="2"/>
  <c r="M115" i="2"/>
  <c r="L115" i="2"/>
  <c r="K115" i="2"/>
  <c r="F115" i="2"/>
  <c r="N114" i="2"/>
  <c r="M114" i="2"/>
  <c r="L114" i="2"/>
  <c r="K114" i="2"/>
  <c r="F114" i="2"/>
  <c r="N107" i="2"/>
  <c r="I107" i="2"/>
  <c r="I9" i="2" s="1"/>
  <c r="H107" i="2"/>
  <c r="G107" i="2"/>
  <c r="L107" i="2" s="1"/>
  <c r="D107" i="2"/>
  <c r="D9" i="2" s="1"/>
  <c r="C107" i="2"/>
  <c r="M107" i="2" s="1"/>
  <c r="N106" i="2"/>
  <c r="M106" i="2"/>
  <c r="L106" i="2"/>
  <c r="K106" i="2"/>
  <c r="F106" i="2"/>
  <c r="N105" i="2"/>
  <c r="M105" i="2"/>
  <c r="L105" i="2"/>
  <c r="K105" i="2"/>
  <c r="F105" i="2"/>
  <c r="N104" i="2"/>
  <c r="M104" i="2"/>
  <c r="L104" i="2"/>
  <c r="K104" i="2"/>
  <c r="F104" i="2"/>
  <c r="N103" i="2"/>
  <c r="M103" i="2"/>
  <c r="L103" i="2"/>
  <c r="K103" i="2"/>
  <c r="F103" i="2"/>
  <c r="N102" i="2"/>
  <c r="M102" i="2"/>
  <c r="L102" i="2"/>
  <c r="K102" i="2"/>
  <c r="F102" i="2"/>
  <c r="N101" i="2"/>
  <c r="M101" i="2"/>
  <c r="L101" i="2"/>
  <c r="K101" i="2"/>
  <c r="F101" i="2"/>
  <c r="N100" i="2"/>
  <c r="M100" i="2"/>
  <c r="L100" i="2"/>
  <c r="K100" i="2"/>
  <c r="F100" i="2"/>
  <c r="N99" i="2"/>
  <c r="M99" i="2"/>
  <c r="L99" i="2"/>
  <c r="K99" i="2"/>
  <c r="F99" i="2"/>
  <c r="N98" i="2"/>
  <c r="M98" i="2"/>
  <c r="L98" i="2"/>
  <c r="K98" i="2"/>
  <c r="F98" i="2"/>
  <c r="N97" i="2"/>
  <c r="M97" i="2"/>
  <c r="L97" i="2"/>
  <c r="K97" i="2"/>
  <c r="F97" i="2"/>
  <c r="N96" i="2"/>
  <c r="M96" i="2"/>
  <c r="L96" i="2"/>
  <c r="K96" i="2"/>
  <c r="F96" i="2"/>
  <c r="N95" i="2"/>
  <c r="M95" i="2"/>
  <c r="L95" i="2"/>
  <c r="K95" i="2"/>
  <c r="F95" i="2"/>
  <c r="F94" i="2"/>
  <c r="N93" i="2"/>
  <c r="M93" i="2"/>
  <c r="L93" i="2"/>
  <c r="K93" i="2"/>
  <c r="F93" i="2"/>
  <c r="N92" i="2"/>
  <c r="M92" i="2"/>
  <c r="L92" i="2"/>
  <c r="K92" i="2"/>
  <c r="F92" i="2"/>
  <c r="K85" i="2"/>
  <c r="I85" i="2"/>
  <c r="H85" i="2"/>
  <c r="H8" i="2" s="1"/>
  <c r="G85" i="2"/>
  <c r="D85" i="2"/>
  <c r="C85" i="2"/>
  <c r="N85" i="2" s="1"/>
  <c r="N84" i="2"/>
  <c r="M84" i="2"/>
  <c r="L84" i="2"/>
  <c r="K84" i="2"/>
  <c r="F84" i="2"/>
  <c r="N83" i="2"/>
  <c r="M83" i="2"/>
  <c r="L83" i="2"/>
  <c r="K83" i="2"/>
  <c r="F83" i="2"/>
  <c r="N82" i="2"/>
  <c r="M82" i="2"/>
  <c r="L82" i="2"/>
  <c r="K82" i="2"/>
  <c r="F82" i="2"/>
  <c r="N81" i="2"/>
  <c r="M81" i="2"/>
  <c r="L81" i="2"/>
  <c r="K81" i="2"/>
  <c r="F81" i="2"/>
  <c r="N80" i="2"/>
  <c r="M80" i="2"/>
  <c r="L80" i="2"/>
  <c r="K80" i="2"/>
  <c r="F80" i="2"/>
  <c r="N79" i="2"/>
  <c r="M79" i="2"/>
  <c r="L79" i="2"/>
  <c r="K79" i="2"/>
  <c r="F79" i="2"/>
  <c r="N78" i="2"/>
  <c r="M78" i="2"/>
  <c r="L78" i="2"/>
  <c r="K78" i="2"/>
  <c r="F78" i="2"/>
  <c r="N77" i="2"/>
  <c r="M77" i="2"/>
  <c r="L77" i="2"/>
  <c r="K77" i="2"/>
  <c r="F77" i="2"/>
  <c r="N76" i="2"/>
  <c r="M76" i="2"/>
  <c r="L76" i="2"/>
  <c r="K76" i="2"/>
  <c r="F76" i="2"/>
  <c r="N75" i="2"/>
  <c r="M75" i="2"/>
  <c r="L75" i="2"/>
  <c r="K75" i="2"/>
  <c r="F75" i="2"/>
  <c r="N74" i="2"/>
  <c r="M74" i="2"/>
  <c r="L74" i="2"/>
  <c r="K74" i="2"/>
  <c r="F74" i="2"/>
  <c r="N73" i="2"/>
  <c r="M73" i="2"/>
  <c r="L73" i="2"/>
  <c r="K73" i="2"/>
  <c r="F73" i="2"/>
  <c r="N72" i="2"/>
  <c r="M72" i="2"/>
  <c r="L72" i="2"/>
  <c r="K72" i="2"/>
  <c r="F72" i="2"/>
  <c r="N71" i="2"/>
  <c r="M71" i="2"/>
  <c r="L71" i="2"/>
  <c r="K71" i="2"/>
  <c r="F71" i="2"/>
  <c r="N70" i="2"/>
  <c r="M70" i="2"/>
  <c r="L70" i="2"/>
  <c r="K70" i="2"/>
  <c r="F70" i="2"/>
  <c r="L63" i="2"/>
  <c r="I63" i="2"/>
  <c r="H63" i="2"/>
  <c r="G63" i="2"/>
  <c r="D63" i="2"/>
  <c r="K63" i="2" s="1"/>
  <c r="C63" i="2"/>
  <c r="M63" i="2" s="1"/>
  <c r="N62" i="2"/>
  <c r="M62" i="2"/>
  <c r="L62" i="2"/>
  <c r="K62" i="2"/>
  <c r="F62" i="2"/>
  <c r="N61" i="2"/>
  <c r="M61" i="2"/>
  <c r="L61" i="2"/>
  <c r="K61" i="2"/>
  <c r="F61" i="2"/>
  <c r="N60" i="2"/>
  <c r="M60" i="2"/>
  <c r="L60" i="2"/>
  <c r="K60" i="2"/>
  <c r="F60" i="2"/>
  <c r="N59" i="2"/>
  <c r="M59" i="2"/>
  <c r="L59" i="2"/>
  <c r="K59" i="2"/>
  <c r="F59" i="2"/>
  <c r="N58" i="2"/>
  <c r="M58" i="2"/>
  <c r="L58" i="2"/>
  <c r="K58" i="2"/>
  <c r="F58" i="2"/>
  <c r="N57" i="2"/>
  <c r="M57" i="2"/>
  <c r="L57" i="2"/>
  <c r="K57" i="2"/>
  <c r="F57" i="2"/>
  <c r="N56" i="2"/>
  <c r="M56" i="2"/>
  <c r="L56" i="2"/>
  <c r="K56" i="2"/>
  <c r="F56" i="2"/>
  <c r="N55" i="2"/>
  <c r="M55" i="2"/>
  <c r="L55" i="2"/>
  <c r="K55" i="2"/>
  <c r="F55" i="2"/>
  <c r="N54" i="2"/>
  <c r="M54" i="2"/>
  <c r="L54" i="2"/>
  <c r="K54" i="2"/>
  <c r="F54" i="2"/>
  <c r="N53" i="2"/>
  <c r="M53" i="2"/>
  <c r="L53" i="2"/>
  <c r="K53" i="2"/>
  <c r="F53" i="2"/>
  <c r="N52" i="2"/>
  <c r="M52" i="2"/>
  <c r="L52" i="2"/>
  <c r="K52" i="2"/>
  <c r="F52" i="2"/>
  <c r="N51" i="2"/>
  <c r="M51" i="2"/>
  <c r="L51" i="2"/>
  <c r="K51" i="2"/>
  <c r="F51" i="2"/>
  <c r="N50" i="2"/>
  <c r="M50" i="2"/>
  <c r="L50" i="2"/>
  <c r="K50" i="2"/>
  <c r="F50" i="2"/>
  <c r="N49" i="2"/>
  <c r="M49" i="2"/>
  <c r="L49" i="2"/>
  <c r="K49" i="2"/>
  <c r="F49" i="2"/>
  <c r="N48" i="2"/>
  <c r="M48" i="2"/>
  <c r="L48" i="2"/>
  <c r="K48" i="2"/>
  <c r="F48" i="2"/>
  <c r="N47" i="2"/>
  <c r="M47" i="2"/>
  <c r="L47" i="2"/>
  <c r="K47" i="2"/>
  <c r="F47" i="2"/>
  <c r="I39" i="2"/>
  <c r="N39" i="2" s="1"/>
  <c r="H39" i="2"/>
  <c r="G39" i="2"/>
  <c r="L39" i="2" s="1"/>
  <c r="D39" i="2"/>
  <c r="K39" i="2" s="1"/>
  <c r="C39" i="2"/>
  <c r="N38" i="2"/>
  <c r="M38" i="2"/>
  <c r="L38" i="2"/>
  <c r="K38" i="2"/>
  <c r="F38" i="2"/>
  <c r="N37" i="2"/>
  <c r="M37" i="2"/>
  <c r="L37" i="2"/>
  <c r="K37" i="2"/>
  <c r="F37" i="2"/>
  <c r="N36" i="2"/>
  <c r="M36" i="2"/>
  <c r="L36" i="2"/>
  <c r="K36" i="2"/>
  <c r="F36" i="2"/>
  <c r="N35" i="2"/>
  <c r="M35" i="2"/>
  <c r="L35" i="2"/>
  <c r="K35" i="2"/>
  <c r="F35" i="2"/>
  <c r="N34" i="2"/>
  <c r="M34" i="2"/>
  <c r="L34" i="2"/>
  <c r="K34" i="2"/>
  <c r="F34" i="2"/>
  <c r="N33" i="2"/>
  <c r="M33" i="2"/>
  <c r="L33" i="2"/>
  <c r="K33" i="2"/>
  <c r="F33" i="2"/>
  <c r="N32" i="2"/>
  <c r="M32" i="2"/>
  <c r="L32" i="2"/>
  <c r="K32" i="2"/>
  <c r="F32" i="2"/>
  <c r="N31" i="2"/>
  <c r="M31" i="2"/>
  <c r="L31" i="2"/>
  <c r="K31" i="2"/>
  <c r="F31" i="2"/>
  <c r="N30" i="2"/>
  <c r="M30" i="2"/>
  <c r="L30" i="2"/>
  <c r="K30" i="2"/>
  <c r="F30" i="2"/>
  <c r="N29" i="2"/>
  <c r="M29" i="2"/>
  <c r="L29" i="2"/>
  <c r="K29" i="2"/>
  <c r="F29" i="2"/>
  <c r="N28" i="2"/>
  <c r="M28" i="2"/>
  <c r="L28" i="2"/>
  <c r="K28" i="2"/>
  <c r="F28" i="2"/>
  <c r="N27" i="2"/>
  <c r="M27" i="2"/>
  <c r="L27" i="2"/>
  <c r="K27" i="2"/>
  <c r="F27" i="2"/>
  <c r="N26" i="2"/>
  <c r="M26" i="2"/>
  <c r="L26" i="2"/>
  <c r="K26" i="2"/>
  <c r="F26" i="2"/>
  <c r="N25" i="2"/>
  <c r="M25" i="2"/>
  <c r="L25" i="2"/>
  <c r="K25" i="2"/>
  <c r="F25" i="2"/>
  <c r="N24" i="2"/>
  <c r="M24" i="2"/>
  <c r="L24" i="2"/>
  <c r="K24" i="2"/>
  <c r="F24" i="2"/>
  <c r="N23" i="2"/>
  <c r="M23" i="2"/>
  <c r="L23" i="2"/>
  <c r="K23" i="2"/>
  <c r="F23" i="2"/>
  <c r="I14" i="2"/>
  <c r="H14" i="2"/>
  <c r="G14" i="2"/>
  <c r="D14" i="2"/>
  <c r="K14" i="2" s="1"/>
  <c r="C14" i="2"/>
  <c r="M14" i="2" s="1"/>
  <c r="I13" i="2"/>
  <c r="G13" i="2"/>
  <c r="D13" i="2"/>
  <c r="C13" i="2"/>
  <c r="M13" i="2" s="1"/>
  <c r="N12" i="2"/>
  <c r="I12" i="2"/>
  <c r="H12" i="2"/>
  <c r="G12" i="2"/>
  <c r="D12" i="2"/>
  <c r="F12" i="2" s="1"/>
  <c r="C12" i="2"/>
  <c r="M12" i="2" s="1"/>
  <c r="I11" i="2"/>
  <c r="H11" i="2"/>
  <c r="G11" i="2"/>
  <c r="L11" i="2" s="1"/>
  <c r="C11" i="2"/>
  <c r="I10" i="2"/>
  <c r="G10" i="2"/>
  <c r="D10" i="2"/>
  <c r="H9" i="2"/>
  <c r="G9" i="2"/>
  <c r="C9" i="2"/>
  <c r="M9" i="2" s="1"/>
  <c r="N8" i="2"/>
  <c r="I8" i="2"/>
  <c r="G8" i="2"/>
  <c r="D8" i="2"/>
  <c r="F8" i="2" s="1"/>
  <c r="C8" i="2"/>
  <c r="I7" i="2"/>
  <c r="H7" i="2"/>
  <c r="G7" i="2"/>
  <c r="G15" i="2" s="1"/>
  <c r="C7" i="2"/>
  <c r="N63" i="2" l="1"/>
  <c r="F151" i="2"/>
  <c r="N151" i="2"/>
  <c r="K173" i="2"/>
  <c r="I15" i="2"/>
  <c r="N11" i="2"/>
  <c r="F13" i="2"/>
  <c r="F173" i="2"/>
  <c r="H15" i="2"/>
  <c r="M8" i="2"/>
  <c r="L9" i="2"/>
  <c r="N14" i="2"/>
  <c r="F63" i="2"/>
  <c r="F107" i="2"/>
  <c r="K217" i="2"/>
  <c r="L14" i="2"/>
  <c r="F217" i="2"/>
  <c r="M39" i="2"/>
  <c r="F129" i="2"/>
  <c r="K151" i="2"/>
  <c r="L8" i="2"/>
  <c r="L12" i="2"/>
  <c r="L13" i="2"/>
  <c r="F39" i="2"/>
  <c r="N13" i="2"/>
  <c r="N9" i="2"/>
  <c r="L151" i="2"/>
  <c r="F195" i="2"/>
  <c r="M11" i="2"/>
  <c r="F85" i="2"/>
  <c r="L217" i="2"/>
  <c r="M173" i="2"/>
  <c r="N217" i="2"/>
  <c r="F9" i="2"/>
  <c r="K9" i="2"/>
  <c r="L7" i="2"/>
  <c r="M129" i="2"/>
  <c r="M7" i="2"/>
  <c r="K8" i="2"/>
  <c r="K12" i="2"/>
  <c r="F14" i="2"/>
  <c r="L85" i="2"/>
  <c r="K107" i="2"/>
  <c r="N129" i="2"/>
  <c r="L195" i="2"/>
  <c r="N7" i="2"/>
  <c r="D11" i="2"/>
  <c r="M85" i="2"/>
  <c r="M195" i="2"/>
  <c r="D7" i="2"/>
  <c r="K13" i="2"/>
  <c r="L173" i="2"/>
  <c r="C10" i="2"/>
  <c r="K10" i="2" s="1"/>
  <c r="K11" i="2" l="1"/>
  <c r="F11" i="2"/>
  <c r="F10" i="2"/>
  <c r="M10" i="2"/>
  <c r="N10" i="2"/>
  <c r="L10" i="2"/>
  <c r="C15" i="2"/>
  <c r="K7" i="2"/>
  <c r="F7" i="2"/>
  <c r="D15" i="2"/>
  <c r="K15" i="2" l="1"/>
  <c r="N15" i="2"/>
  <c r="M15" i="2"/>
  <c r="L15" i="2"/>
  <c r="F15" i="2"/>
</calcChain>
</file>

<file path=xl/sharedStrings.xml><?xml version="1.0" encoding="utf-8"?>
<sst xmlns="http://schemas.openxmlformats.org/spreadsheetml/2006/main" count="332" uniqueCount="48">
  <si>
    <t>ELLO (8 epci)</t>
  </si>
  <si>
    <t>Salariés du secteur privé</t>
  </si>
  <si>
    <t>effectifs</t>
  </si>
  <si>
    <t>en %</t>
  </si>
  <si>
    <t>Décembre
2023</t>
  </si>
  <si>
    <t>Décembre
2024</t>
  </si>
  <si>
    <t>évolution</t>
  </si>
  <si>
    <t>décomposition en composantes</t>
  </si>
  <si>
    <t>EPCI</t>
  </si>
  <si>
    <t>nationale</t>
  </si>
  <si>
    <t>sectorielle</t>
  </si>
  <si>
    <t>locale</t>
  </si>
  <si>
    <t>Saint-Nazaire Agglomération</t>
  </si>
  <si>
    <t>Cap Atlantique</t>
  </si>
  <si>
    <t>Pornic agglo Pays de Retz</t>
  </si>
  <si>
    <t>Redon Agglomération</t>
  </si>
  <si>
    <t>Arc Sud Bretagne</t>
  </si>
  <si>
    <t>Sud Estuaire</t>
  </si>
  <si>
    <t>Pont-Château - Saint-Gildas-des-Bois</t>
  </si>
  <si>
    <t>Estuaire et Sillon</t>
  </si>
  <si>
    <t>ELLO</t>
  </si>
  <si>
    <t>Secteur d'activité (NA17)</t>
  </si>
  <si>
    <t>C1 Industries agro-alimentaires</t>
  </si>
  <si>
    <t>C2 Cokéfaction et raffinage</t>
  </si>
  <si>
    <t>C3 Equipements électriques, électroniques, informatiques</t>
  </si>
  <si>
    <t>C4 Fabrication de matériels de transport</t>
  </si>
  <si>
    <t>C5 autres produits industriels</t>
  </si>
  <si>
    <t>DE Industries extractives, énergie, eau</t>
  </si>
  <si>
    <t>FZ Construction</t>
  </si>
  <si>
    <t>GZ Commerce</t>
  </si>
  <si>
    <t>HZ Transports</t>
  </si>
  <si>
    <t>IZ Hébergement et restauration</t>
  </si>
  <si>
    <t>JZ Information et communication</t>
  </si>
  <si>
    <t>KZ Activités financières et d'assurance</t>
  </si>
  <si>
    <t>LZ Activités immobilières</t>
  </si>
  <si>
    <t>MN Activités scientifiques et techniques ; soutien et services administratifs</t>
  </si>
  <si>
    <t>OQ Administrations publiques, défense, enseignement, santé humaine et action sociale</t>
  </si>
  <si>
    <t>RU autres activités de services</t>
  </si>
  <si>
    <t>Ensemble</t>
  </si>
  <si>
    <t>Saint-Nazaire agglomération</t>
  </si>
  <si>
    <t>Pornic Agglo - Pays de Retz</t>
  </si>
  <si>
    <t>???</t>
  </si>
  <si>
    <t>Source des données</t>
  </si>
  <si>
    <t>Traitement et calculs</t>
  </si>
  <si>
    <t>l'onglet analyse8epci présente les résultats par EPCI du territoire ELLO</t>
  </si>
  <si>
    <t xml:space="preserve">Autres données détaillées disponibles auprès de l’addrn </t>
  </si>
  <si>
    <t>en particulier les résultats de l'analyse shift-share pour l'ensemble des EPCI de France métropolitaine</t>
  </si>
  <si>
    <t>Contact : gaboritg@addrn.fr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</si>
</sst>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0.0;#,##0.0"/>
    <numFmt numFmtId="166" formatCode="0.0%"/>
  </numFmts>
  <fonts count="8" x14ac:knownFonts="1">
    <font>
      <sz val="11"/>
      <color theme="1"/>
      <name val="Franklin Gothic Book"/>
      <family val="2"/>
      <scheme val="minor"/>
    </font>
    <font>
      <sz val="11"/>
      <color theme="1"/>
      <name val="Franklin Gothic Book"/>
      <family val="2"/>
      <scheme val="minor"/>
    </font>
    <font>
      <sz val="11"/>
      <color rgb="FFFF0000"/>
      <name val="Franklin Gothic Book"/>
      <family val="2"/>
      <scheme val="minor"/>
    </font>
    <font>
      <sz val="18"/>
      <color theme="1"/>
      <name val="Franklin Gothic Demi"/>
      <family val="2"/>
    </font>
    <font>
      <sz val="14"/>
      <color theme="1"/>
      <name val="Franklin Gothic Demi"/>
      <family val="2"/>
      <scheme val="major"/>
    </font>
    <font>
      <sz val="11"/>
      <color theme="1"/>
      <name val="Franklin Gothic Demi"/>
      <family val="2"/>
      <scheme val="major"/>
    </font>
    <font>
      <u/>
      <sz val="11"/>
      <color theme="10"/>
      <name val="Franklin Gothic Book"/>
      <family val="2"/>
      <scheme val="minor"/>
    </font>
    <font>
      <b/>
      <sz val="14"/>
      <color theme="1"/>
      <name val="Franklin Gothic Book"/>
      <family val="2"/>
      <scheme val="minor"/>
    </font>
  </fonts>
  <fills count="2">
    <fill>
      <patternFill patternType="none"/>
    </fill>
    <fill>
      <patternFill patternType="gray125"/>
    </fill>
  </fills>
  <borders count="3">
    <border>
      <left/>
      <right/>
      <top/>
      <bottom/>
      <diagonal/>
    </border>
    <border>
      <left/>
      <right/>
      <top/>
      <bottom style="thin">
        <color theme="1"/>
      </bottom>
      <diagonal/>
    </border>
    <border>
      <left/>
      <right/>
      <top style="thin">
        <color theme="1"/>
      </top>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37">
    <xf numFmtId="0" fontId="0" fillId="0" borderId="0" xfId="0"/>
    <xf numFmtId="0" fontId="2" fillId="0" borderId="0" xfId="0" applyFont="1" applyFill="1"/>
    <xf numFmtId="0" fontId="3" fillId="0" borderId="0" xfId="0" applyFont="1"/>
    <xf numFmtId="0" fontId="4" fillId="0" borderId="0" xfId="0" applyFont="1" applyBorder="1" applyAlignment="1">
      <alignment horizontal="center" wrapText="1"/>
    </xf>
    <xf numFmtId="0" fontId="0" fillId="0" borderId="0" xfId="0" applyBorder="1"/>
    <xf numFmtId="0" fontId="4" fillId="0" borderId="0" xfId="0" applyFont="1" applyBorder="1" applyAlignment="1">
      <alignment horizontal="center"/>
    </xf>
    <xf numFmtId="0" fontId="5" fillId="0" borderId="0" xfId="0" applyFont="1" applyBorder="1" applyAlignment="1">
      <alignment horizontal="center" vertical="center" wrapText="1"/>
    </xf>
    <xf numFmtId="0" fontId="5" fillId="0" borderId="0" xfId="0" applyFont="1" applyBorder="1" applyAlignment="1">
      <alignment horizontal="right" vertical="center" indent="1"/>
    </xf>
    <xf numFmtId="0" fontId="5" fillId="0" borderId="0" xfId="0" applyFont="1" applyBorder="1" applyAlignment="1">
      <alignment horizontal="center" vertical="center"/>
    </xf>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right" vertical="center" indent="1"/>
    </xf>
    <xf numFmtId="0" fontId="5" fillId="0" borderId="1" xfId="0" applyFont="1" applyBorder="1" applyAlignment="1">
      <alignment horizontal="left" indent="1"/>
    </xf>
    <xf numFmtId="0" fontId="5" fillId="0" borderId="1" xfId="0" applyFont="1" applyBorder="1" applyAlignment="1">
      <alignment horizontal="center" vertical="center"/>
    </xf>
    <xf numFmtId="0" fontId="5" fillId="0" borderId="1" xfId="0" applyFont="1" applyBorder="1" applyAlignment="1">
      <alignment horizontal="center"/>
    </xf>
    <xf numFmtId="0" fontId="5" fillId="0" borderId="0" xfId="0" applyFont="1" applyFill="1" applyBorder="1" applyAlignment="1">
      <alignment horizontal="right" indent="1"/>
    </xf>
    <xf numFmtId="0" fontId="5" fillId="0" borderId="1" xfId="0" applyFont="1" applyBorder="1" applyAlignment="1">
      <alignment horizontal="right" vertical="center" indent="1"/>
    </xf>
    <xf numFmtId="0" fontId="0" fillId="0" borderId="0" xfId="0" applyAlignment="1">
      <alignment horizontal="left" indent="1"/>
    </xf>
    <xf numFmtId="3" fontId="0" fillId="0" borderId="0" xfId="0" applyNumberFormat="1" applyAlignment="1">
      <alignment horizontal="right" indent="1"/>
    </xf>
    <xf numFmtId="164" fontId="0" fillId="0" borderId="0" xfId="0" applyNumberFormat="1" applyAlignment="1">
      <alignment horizontal="right" indent="1"/>
    </xf>
    <xf numFmtId="165" fontId="0" fillId="0" borderId="0" xfId="0" applyNumberFormat="1" applyFill="1" applyAlignment="1">
      <alignment horizontal="right" indent="1"/>
    </xf>
    <xf numFmtId="165" fontId="0" fillId="0" borderId="0" xfId="0" applyNumberFormat="1" applyAlignment="1">
      <alignment horizontal="right" indent="1"/>
    </xf>
    <xf numFmtId="165" fontId="0" fillId="0" borderId="0" xfId="0" applyNumberFormat="1"/>
    <xf numFmtId="0" fontId="5" fillId="0" borderId="2" xfId="0" applyFont="1" applyBorder="1" applyAlignment="1">
      <alignment horizontal="left" indent="1"/>
    </xf>
    <xf numFmtId="3" fontId="5" fillId="0" borderId="2" xfId="0" applyNumberFormat="1" applyFont="1" applyBorder="1" applyAlignment="1">
      <alignment horizontal="right" indent="1"/>
    </xf>
    <xf numFmtId="3" fontId="5" fillId="0" borderId="0" xfId="0" applyNumberFormat="1" applyFont="1" applyBorder="1" applyAlignment="1">
      <alignment horizontal="right" indent="1"/>
    </xf>
    <xf numFmtId="164" fontId="5" fillId="0" borderId="2" xfId="0" applyNumberFormat="1" applyFont="1" applyBorder="1" applyAlignment="1">
      <alignment horizontal="right" indent="1"/>
    </xf>
    <xf numFmtId="165" fontId="5" fillId="0" borderId="2" xfId="0" applyNumberFormat="1" applyFont="1" applyBorder="1" applyAlignment="1">
      <alignment horizontal="right" indent="1"/>
    </xf>
    <xf numFmtId="0" fontId="5" fillId="0" borderId="1" xfId="0" applyFont="1" applyBorder="1" applyAlignment="1">
      <alignment horizontal="right" indent="1"/>
    </xf>
    <xf numFmtId="0" fontId="0" fillId="0" borderId="0" xfId="0" applyFont="1"/>
    <xf numFmtId="0" fontId="4" fillId="0" borderId="0" xfId="0" applyFont="1" applyBorder="1" applyAlignment="1">
      <alignment wrapText="1"/>
    </xf>
    <xf numFmtId="3" fontId="0" fillId="0" borderId="0" xfId="0" applyNumberFormat="1" applyBorder="1" applyAlignment="1">
      <alignment horizontal="right" indent="1"/>
    </xf>
    <xf numFmtId="0" fontId="3" fillId="0" borderId="0" xfId="0" applyFont="1" applyAlignment="1">
      <alignment horizontal="left"/>
    </xf>
    <xf numFmtId="166" fontId="0" fillId="0" borderId="0" xfId="1" applyNumberFormat="1" applyFont="1"/>
    <xf numFmtId="0" fontId="0" fillId="0" borderId="0" xfId="0" applyFill="1"/>
    <xf numFmtId="0" fontId="6" fillId="0" borderId="0" xfId="2"/>
    <xf numFmtId="0" fontId="7" fillId="0" borderId="0" xfId="0" applyFont="1"/>
  </cellXfs>
  <cellStyles count="3">
    <cellStyle name="Lien hypertexte" xfId="2" builtinId="8"/>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247650</xdr:colOff>
      <xdr:row>1</xdr:row>
      <xdr:rowOff>171450</xdr:rowOff>
    </xdr:from>
    <xdr:to>
      <xdr:col>14</xdr:col>
      <xdr:colOff>476250</xdr:colOff>
      <xdr:row>27</xdr:row>
      <xdr:rowOff>152400</xdr:rowOff>
    </xdr:to>
    <xdr:sp macro="" textlink="">
      <xdr:nvSpPr>
        <xdr:cNvPr id="2" name="ZoneTexte 1"/>
        <xdr:cNvSpPr txBox="1"/>
      </xdr:nvSpPr>
      <xdr:spPr>
        <a:xfrm>
          <a:off x="7610475" y="371475"/>
          <a:ext cx="6172200" cy="52292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a:t>Les données Acoss : précautions d’utilisation et de lecture</a:t>
          </a:r>
        </a:p>
        <a:p>
          <a:endParaRPr lang="fr-FR" sz="1100"/>
        </a:p>
        <a:p>
          <a:r>
            <a:rPr lang="fr-FR" sz="1100"/>
            <a:t>L’Acoss est la caisse nationale des Urssaf. Elle diffuse des statistiques, en particulier le dénombrement des établissements employeurs et des effectifs salariés au 31 décembre par activité (NAF 732) et par commune.</a:t>
          </a:r>
        </a:p>
        <a:p>
          <a:endParaRPr lang="fr-FR" sz="1100"/>
        </a:p>
        <a:p>
          <a:r>
            <a:rPr lang="fr-FR" sz="1100"/>
            <a:t>Le champ du secteur privé Acoss-Urssaf couvre l’ensemble des entreprises employeuses du secteur concurrentiel, affiliées au régime général (donc hors régime agricole) et exerçant leur activité en France (métropole et Dom hors Mayotte). Il couvre ainsi l'ensemble des établissements cotisant aux Urssaf à l'exception de ceux appartenant au secteur public.</a:t>
          </a:r>
        </a:p>
        <a:p>
          <a:endParaRPr lang="fr-FR" sz="1100"/>
        </a:p>
        <a:p>
          <a:r>
            <a:rPr lang="fr-FR" sz="1100"/>
            <a:t>Cependant les entreprises de travail temporaire (code 7820Z)  et donc les emplois intérimaires sont exclues de l'analyse compte tenu de la fiabilité relative des données.  </a:t>
          </a:r>
        </a:p>
        <a:p>
          <a:endParaRPr lang="fr-FR" sz="1100"/>
        </a:p>
        <a:p>
          <a:r>
            <a:rPr lang="fr-FR" sz="1100"/>
            <a:t>Par ailleurs, seules sont concernées les entreprises payant leurs cotisations sociales en France. Les emplois occupés par des travailleurs détachés ne sont donc pas comptabilisés.</a:t>
          </a:r>
        </a:p>
        <a:p>
          <a:endParaRPr lang="fr-FR" sz="1100"/>
        </a:p>
        <a:p>
          <a:r>
            <a:rPr lang="fr-FR" sz="1100"/>
            <a:t>Enfin des salariés peuvent relever d’un établissement mais exercer leur activité dans une autre zone géographique.</a:t>
          </a:r>
        </a:p>
        <a:p>
          <a:endParaRPr lang="fr-FR" sz="1100"/>
        </a:p>
        <a:p>
          <a:r>
            <a:rPr lang="fr-FR" sz="1400" b="1"/>
            <a:t>L'analyse shift-share</a:t>
          </a:r>
        </a:p>
        <a:p>
          <a:endParaRPr lang="fr-FR" sz="1100"/>
        </a:p>
        <a:p>
          <a:r>
            <a:rPr lang="fr-FR" sz="1100" b="0" i="0" u="none" strike="noStrike" baseline="0" smtClean="0">
              <a:solidFill>
                <a:schemeClr val="dk1"/>
              </a:solidFill>
              <a:latin typeface="+mn-lt"/>
              <a:ea typeface="+mn-ea"/>
              <a:cs typeface="+mn-cs"/>
            </a:rPr>
            <a:t>L'analyse « </a:t>
          </a:r>
          <a:r>
            <a:rPr lang="fr-FR" sz="1100" b="0" i="1" u="none" strike="noStrike" baseline="0" smtClean="0">
              <a:solidFill>
                <a:schemeClr val="dk1"/>
              </a:solidFill>
              <a:latin typeface="+mn-lt"/>
              <a:ea typeface="+mn-ea"/>
              <a:cs typeface="+mn-cs"/>
            </a:rPr>
            <a:t>shift-share </a:t>
          </a:r>
          <a:r>
            <a:rPr lang="fr-FR" sz="1100" b="0" i="0" u="none" strike="noStrike" baseline="0" smtClean="0">
              <a:solidFill>
                <a:schemeClr val="dk1"/>
              </a:solidFill>
              <a:latin typeface="+mn-lt"/>
              <a:ea typeface="+mn-ea"/>
              <a:cs typeface="+mn-cs"/>
            </a:rPr>
            <a:t>» consiste à dissocier l'évolution observée sur un territoire en composante nationale,  en composante sectorielle (ou structurelle) c'est à dire d'appliquer aux effectifs locaux de chaque secteur d'activité (732 sous-classes de la NAF) l'évolution observée à l'échelle nationale (négative ou positive une fois soustraite la composante nationale), le solde constitue la composante locale qui reflète la performance spécifique de l'économie locale. </a:t>
          </a:r>
        </a:p>
        <a:p>
          <a:endParaRPr lang="fr-FR" sz="1100" b="0" i="0" u="none" strike="noStrike" baseline="0" smtClean="0">
            <a:solidFill>
              <a:schemeClr val="dk1"/>
            </a:solidFill>
            <a:latin typeface="+mn-lt"/>
            <a:ea typeface="+mn-ea"/>
            <a:cs typeface="+mn-cs"/>
          </a:endParaRPr>
        </a:p>
        <a:p>
          <a:r>
            <a:rPr lang="fr-FR" sz="1100" b="0" i="0" u="none" strike="noStrike" baseline="0" smtClean="0">
              <a:solidFill>
                <a:schemeClr val="dk1"/>
              </a:solidFill>
              <a:latin typeface="+mn-lt"/>
              <a:ea typeface="+mn-ea"/>
              <a:cs typeface="+mn-cs"/>
            </a:rPr>
            <a:t>Pour en savoir plus : </a:t>
          </a:r>
          <a:br>
            <a:rPr lang="fr-FR" sz="1100" b="0" i="0" u="none" strike="noStrike" baseline="0" smtClean="0">
              <a:solidFill>
                <a:schemeClr val="dk1"/>
              </a:solidFill>
              <a:latin typeface="+mn-lt"/>
              <a:ea typeface="+mn-ea"/>
              <a:cs typeface="+mn-cs"/>
            </a:rPr>
          </a:br>
          <a:r>
            <a:rPr lang="fr-FR" sz="1100" b="0" i="0" u="none" strike="noStrike" baseline="0" smtClean="0">
              <a:solidFill>
                <a:schemeClr val="dk1"/>
              </a:solidFill>
              <a:latin typeface="+mn-lt"/>
              <a:ea typeface="+mn-ea"/>
              <a:cs typeface="+mn-cs"/>
            </a:rPr>
            <a:t>https://en.wikipedia.org/wiki/Shift-share_analysis</a:t>
          </a:r>
          <a:br>
            <a:rPr lang="fr-FR" sz="1100" b="0" i="0" u="none" strike="noStrike" baseline="0" smtClean="0">
              <a:solidFill>
                <a:schemeClr val="dk1"/>
              </a:solidFill>
              <a:latin typeface="+mn-lt"/>
              <a:ea typeface="+mn-ea"/>
              <a:cs typeface="+mn-cs"/>
            </a:rPr>
          </a:br>
          <a:r>
            <a:rPr lang="fr-FR" sz="1100" b="0" i="0" u="none" strike="noStrike" baseline="0" smtClean="0">
              <a:solidFill>
                <a:schemeClr val="dk1"/>
              </a:solidFill>
              <a:latin typeface="+mn-lt"/>
              <a:ea typeface="+mn-ea"/>
              <a:cs typeface="+mn-cs"/>
            </a:rPr>
            <a:t>https://pmb.cereq.fr/doc_num.php?explnum_id=6077</a:t>
          </a:r>
        </a:p>
        <a:p>
          <a:endParaRPr lang="fr-FR" sz="1100" b="0" i="0" u="none" strike="noStrike" baseline="0" smtClean="0">
            <a:solidFill>
              <a:schemeClr val="dk1"/>
            </a:solidFill>
            <a:latin typeface="+mn-lt"/>
            <a:ea typeface="+mn-ea"/>
            <a:cs typeface="+mn-cs"/>
          </a:endParaRPr>
        </a:p>
        <a:p>
          <a:endParaRPr lang="fr-FR" sz="1100" b="0" i="0" u="none" strike="noStrike" baseline="0" smtClean="0">
            <a:solidFill>
              <a:schemeClr val="dk1"/>
            </a:solidFill>
            <a:latin typeface="+mn-lt"/>
            <a:ea typeface="+mn-ea"/>
            <a:cs typeface="+mn-cs"/>
          </a:endParaRPr>
        </a:p>
        <a:p>
          <a:endParaRPr lang="fr-FR" sz="1100"/>
        </a:p>
      </xdr:txBody>
    </xdr:sp>
    <xdr:clientData/>
  </xdr:twoCellAnchor>
  <xdr:twoCellAnchor editAs="oneCell">
    <xdr:from>
      <xdr:col>0</xdr:col>
      <xdr:colOff>390525</xdr:colOff>
      <xdr:row>4</xdr:row>
      <xdr:rowOff>9525</xdr:rowOff>
    </xdr:from>
    <xdr:to>
      <xdr:col>4</xdr:col>
      <xdr:colOff>132957</xdr:colOff>
      <xdr:row>9</xdr:row>
      <xdr:rowOff>142733</xdr:rowOff>
    </xdr:to>
    <xdr:pic>
      <xdr:nvPicPr>
        <xdr:cNvPr id="3" name="Image 2"/>
        <xdr:cNvPicPr>
          <a:picLocks noChangeAspect="1"/>
        </xdr:cNvPicPr>
      </xdr:nvPicPr>
      <xdr:blipFill>
        <a:blip xmlns:r="http://schemas.openxmlformats.org/officeDocument/2006/relationships" r:embed="rId1"/>
        <a:stretch>
          <a:fillRect/>
        </a:stretch>
      </xdr:blipFill>
      <xdr:spPr>
        <a:xfrm>
          <a:off x="390525" y="809625"/>
          <a:ext cx="3142857" cy="1133333"/>
        </a:xfrm>
        <a:prstGeom prst="rect">
          <a:avLst/>
        </a:prstGeom>
      </xdr:spPr>
    </xdr:pic>
    <xdr:clientData/>
  </xdr:twoCellAnchor>
  <xdr:twoCellAnchor editAs="oneCell">
    <xdr:from>
      <xdr:col>0</xdr:col>
      <xdr:colOff>323850</xdr:colOff>
      <xdr:row>12</xdr:row>
      <xdr:rowOff>114300</xdr:rowOff>
    </xdr:from>
    <xdr:to>
      <xdr:col>3</xdr:col>
      <xdr:colOff>819150</xdr:colOff>
      <xdr:row>17</xdr:row>
      <xdr:rowOff>113644</xdr:rowOff>
    </xdr:to>
    <xdr:pic>
      <xdr:nvPicPr>
        <xdr:cNvPr id="4" name="Image 3"/>
        <xdr:cNvPicPr>
          <a:picLocks noChangeAspect="1"/>
        </xdr:cNvPicPr>
      </xdr:nvPicPr>
      <xdr:blipFill>
        <a:blip xmlns:r="http://schemas.openxmlformats.org/officeDocument/2006/relationships" r:embed="rId2"/>
        <a:stretch>
          <a:fillRect/>
        </a:stretch>
      </xdr:blipFill>
      <xdr:spPr>
        <a:xfrm>
          <a:off x="323850" y="2562225"/>
          <a:ext cx="2905125" cy="999469"/>
        </a:xfrm>
        <a:prstGeom prst="rect">
          <a:avLst/>
        </a:prstGeom>
      </xdr:spPr>
    </xdr:pic>
    <xdr:clientData/>
  </xdr:twoCellAnchor>
</xdr:wsDr>
</file>

<file path=xl/theme/theme1.xml><?xml version="1.0" encoding="utf-8"?>
<a:theme xmlns:a="http://schemas.openxmlformats.org/drawingml/2006/main" name="Thème Office">
  <a:themeElements>
    <a:clrScheme name="addrn1">
      <a:dk1>
        <a:srgbClr val="060E9F"/>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ersonnalisé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pen.urssaf.fr/explore/dataset/etablissements-et-effectifs-salaries-au-niveau-commune-x-ape-last/informat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25"/>
  <sheetViews>
    <sheetView showGridLines="0" tabSelected="1" zoomScaleNormal="100" workbookViewId="0"/>
  </sheetViews>
  <sheetFormatPr baseColWidth="10" defaultRowHeight="15.75" x14ac:dyDescent="0.3"/>
  <cols>
    <col min="1" max="1" width="5" customWidth="1"/>
  </cols>
  <sheetData>
    <row r="3" spans="2:2" x14ac:dyDescent="0.3">
      <c r="B3" s="35" t="s">
        <v>42</v>
      </c>
    </row>
    <row r="12" spans="2:2" ht="19.5" x14ac:dyDescent="0.35">
      <c r="B12" s="36" t="s">
        <v>43</v>
      </c>
    </row>
    <row r="20" spans="2:2" x14ac:dyDescent="0.3">
      <c r="B20" t="s">
        <v>44</v>
      </c>
    </row>
    <row r="22" spans="2:2" x14ac:dyDescent="0.3">
      <c r="B22" t="s">
        <v>45</v>
      </c>
    </row>
    <row r="23" spans="2:2" x14ac:dyDescent="0.3">
      <c r="B23" t="s">
        <v>46</v>
      </c>
    </row>
    <row r="25" spans="2:2" x14ac:dyDescent="0.3">
      <c r="B25" t="s">
        <v>47</v>
      </c>
    </row>
  </sheetData>
  <hyperlinks>
    <hyperlink ref="B3" r:id="rId1"/>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7"/>
  <sheetViews>
    <sheetView showGridLines="0" zoomScaleNormal="100" workbookViewId="0">
      <selection activeCell="B1" sqref="B1"/>
    </sheetView>
  </sheetViews>
  <sheetFormatPr baseColWidth="10" defaultRowHeight="15" x14ac:dyDescent="0.3"/>
  <cols>
    <col min="1" max="1" width="6.77734375" style="1" customWidth="1"/>
    <col min="2" max="2" width="58.44140625" customWidth="1"/>
    <col min="3" max="4" width="19.88671875" customWidth="1"/>
    <col min="5" max="5" width="2.88671875" style="4" customWidth="1"/>
    <col min="6" max="6" width="17.6640625" customWidth="1"/>
    <col min="7" max="9" width="14.44140625" customWidth="1"/>
    <col min="10" max="10" width="3.77734375" customWidth="1"/>
    <col min="11" max="11" width="15.109375" customWidth="1"/>
    <col min="12" max="13" width="14.44140625" customWidth="1"/>
    <col min="14" max="14" width="16.44140625" customWidth="1"/>
  </cols>
  <sheetData>
    <row r="1" spans="2:15" ht="15.75" x14ac:dyDescent="0.3"/>
    <row r="2" spans="2:15" ht="15.75" x14ac:dyDescent="0.3"/>
    <row r="3" spans="2:15" ht="24" x14ac:dyDescent="0.4">
      <c r="B3" s="2" t="s">
        <v>0</v>
      </c>
      <c r="C3" s="3" t="s">
        <v>1</v>
      </c>
      <c r="D3" s="3"/>
    </row>
    <row r="4" spans="2:15" ht="19.5" x14ac:dyDescent="0.35">
      <c r="C4" s="3"/>
      <c r="D4" s="3"/>
      <c r="F4" s="5" t="s">
        <v>2</v>
      </c>
      <c r="K4" s="5" t="s">
        <v>3</v>
      </c>
    </row>
    <row r="5" spans="2:15" ht="15.75" customHeight="1" x14ac:dyDescent="0.3">
      <c r="C5" s="6" t="s">
        <v>4</v>
      </c>
      <c r="D5" s="6" t="s">
        <v>5</v>
      </c>
      <c r="E5" s="7"/>
      <c r="F5" s="8" t="s">
        <v>6</v>
      </c>
      <c r="G5" s="9" t="s">
        <v>7</v>
      </c>
      <c r="H5" s="9"/>
      <c r="I5" s="9"/>
      <c r="J5" s="10"/>
      <c r="K5" s="11" t="s">
        <v>6</v>
      </c>
      <c r="L5" s="9" t="s">
        <v>7</v>
      </c>
      <c r="M5" s="9"/>
      <c r="N5" s="9"/>
    </row>
    <row r="6" spans="2:15" ht="15.75" x14ac:dyDescent="0.3">
      <c r="B6" s="12" t="s">
        <v>8</v>
      </c>
      <c r="C6" s="13"/>
      <c r="D6" s="13"/>
      <c r="E6" s="7"/>
      <c r="F6" s="13"/>
      <c r="G6" s="14" t="s">
        <v>9</v>
      </c>
      <c r="H6" s="14" t="s">
        <v>10</v>
      </c>
      <c r="I6" s="14" t="s">
        <v>11</v>
      </c>
      <c r="J6" s="15"/>
      <c r="K6" s="16"/>
      <c r="L6" s="14" t="s">
        <v>9</v>
      </c>
      <c r="M6" s="14" t="s">
        <v>10</v>
      </c>
      <c r="N6" s="14" t="s">
        <v>11</v>
      </c>
    </row>
    <row r="7" spans="2:15" ht="15.75" x14ac:dyDescent="0.3">
      <c r="B7" s="17" t="s">
        <v>12</v>
      </c>
      <c r="C7" s="18">
        <f>+C63</f>
        <v>47132</v>
      </c>
      <c r="D7" s="18">
        <f>+D63</f>
        <v>48108</v>
      </c>
      <c r="F7" s="19">
        <f t="shared" ref="F7:F14" si="0">+D7-C7</f>
        <v>976</v>
      </c>
      <c r="G7" s="19">
        <f>+G63</f>
        <v>65.430731997100011</v>
      </c>
      <c r="H7" s="19">
        <f t="shared" ref="H7:I7" si="1">+H63</f>
        <v>404.39264935249997</v>
      </c>
      <c r="I7" s="19">
        <f t="shared" si="1"/>
        <v>506.17661865070005</v>
      </c>
      <c r="J7" s="19"/>
      <c r="K7" s="20">
        <f t="shared" ref="K7:K15" si="2">+((D7/C7)-1)*100</f>
        <v>2.0707799371976643</v>
      </c>
      <c r="L7" s="21">
        <f t="shared" ref="L7:N15" si="3">+((($C7+G7)/$C7)-1)*100</f>
        <v>0.13882443349975127</v>
      </c>
      <c r="M7" s="21">
        <f>+((($C7+H7)/$C7)-1)*100</f>
        <v>0.8580001895792666</v>
      </c>
      <c r="N7" s="21">
        <f>+((($C7+I7)/$C7)-1)*100</f>
        <v>1.0739553141192903</v>
      </c>
      <c r="O7" s="22"/>
    </row>
    <row r="8" spans="2:15" ht="15.75" x14ac:dyDescent="0.3">
      <c r="B8" s="17" t="s">
        <v>13</v>
      </c>
      <c r="C8" s="18">
        <f>+C85</f>
        <v>15806</v>
      </c>
      <c r="D8" s="18">
        <f>+D85</f>
        <v>15541</v>
      </c>
      <c r="F8" s="19">
        <f t="shared" si="0"/>
        <v>-265</v>
      </c>
      <c r="G8" s="19">
        <f>+G85</f>
        <v>21.942589958700001</v>
      </c>
      <c r="H8" s="19">
        <f t="shared" ref="H8:I8" si="4">+H85</f>
        <v>-33.666208726899995</v>
      </c>
      <c r="I8" s="19">
        <f t="shared" si="4"/>
        <v>-253.27638123219998</v>
      </c>
      <c r="J8" s="19"/>
      <c r="K8" s="21">
        <f t="shared" si="2"/>
        <v>-1.6765785144881695</v>
      </c>
      <c r="L8" s="21">
        <f t="shared" si="3"/>
        <v>0.13882443349804152</v>
      </c>
      <c r="M8" s="21">
        <f t="shared" si="3"/>
        <v>-0.21299638571997681</v>
      </c>
      <c r="N8" s="21">
        <f t="shared" si="3"/>
        <v>-1.6024065622687544</v>
      </c>
      <c r="O8" s="22"/>
    </row>
    <row r="9" spans="2:15" ht="15.75" x14ac:dyDescent="0.3">
      <c r="B9" s="17" t="s">
        <v>14</v>
      </c>
      <c r="C9" s="18">
        <f>+C107</f>
        <v>11625</v>
      </c>
      <c r="D9" s="18">
        <f>+D107</f>
        <v>11736</v>
      </c>
      <c r="F9" s="19">
        <f t="shared" si="0"/>
        <v>111</v>
      </c>
      <c r="G9" s="19">
        <f>+G107</f>
        <v>16.1383403942</v>
      </c>
      <c r="H9" s="19">
        <f t="shared" ref="H9:I9" si="5">+H107</f>
        <v>-13.974759115700001</v>
      </c>
      <c r="I9" s="19">
        <f t="shared" si="5"/>
        <v>108.83641872139999</v>
      </c>
      <c r="J9" s="19"/>
      <c r="K9" s="21">
        <f t="shared" si="2"/>
        <v>0.95483870967743023</v>
      </c>
      <c r="L9" s="21">
        <f t="shared" si="3"/>
        <v>0.13882443349848561</v>
      </c>
      <c r="M9" s="21">
        <f t="shared" si="3"/>
        <v>-0.12021298164042182</v>
      </c>
      <c r="N9" s="21">
        <f t="shared" si="3"/>
        <v>0.93622725781847826</v>
      </c>
      <c r="O9" s="22"/>
    </row>
    <row r="10" spans="2:15" ht="15.75" x14ac:dyDescent="0.3">
      <c r="B10" s="17" t="s">
        <v>15</v>
      </c>
      <c r="C10" s="18">
        <f>+C129</f>
        <v>12907</v>
      </c>
      <c r="D10" s="18">
        <f>+D129</f>
        <v>12956</v>
      </c>
      <c r="F10" s="19">
        <f t="shared" si="0"/>
        <v>49</v>
      </c>
      <c r="G10" s="19">
        <f>+G129</f>
        <v>17.918069631900003</v>
      </c>
      <c r="H10" s="19">
        <f t="shared" ref="H10:I10" si="6">+H129</f>
        <v>-56.276377659100007</v>
      </c>
      <c r="I10" s="19">
        <f t="shared" si="6"/>
        <v>87.358308027299984</v>
      </c>
      <c r="J10" s="19"/>
      <c r="K10" s="21">
        <f t="shared" si="2"/>
        <v>0.37963895560548799</v>
      </c>
      <c r="L10" s="21">
        <f t="shared" si="3"/>
        <v>0.1388244335004174</v>
      </c>
      <c r="M10" s="21">
        <f t="shared" si="3"/>
        <v>-0.43601439264817632</v>
      </c>
      <c r="N10" s="21">
        <f t="shared" si="3"/>
        <v>0.67682891475400186</v>
      </c>
      <c r="O10" s="22"/>
    </row>
    <row r="11" spans="2:15" ht="15.75" x14ac:dyDescent="0.3">
      <c r="B11" s="17" t="s">
        <v>16</v>
      </c>
      <c r="C11" s="18">
        <f>+C151</f>
        <v>5307</v>
      </c>
      <c r="D11" s="18">
        <f>+D151</f>
        <v>5320</v>
      </c>
      <c r="F11" s="19">
        <f t="shared" si="0"/>
        <v>13</v>
      </c>
      <c r="G11" s="19">
        <f>+G151</f>
        <v>7.3674126856999989</v>
      </c>
      <c r="H11" s="19">
        <f t="shared" ref="H11:I11" si="7">+H151</f>
        <v>-21.4780514379</v>
      </c>
      <c r="I11" s="19">
        <f t="shared" si="7"/>
        <v>27.110638752299991</v>
      </c>
      <c r="J11" s="19"/>
      <c r="K11" s="21">
        <f t="shared" si="2"/>
        <v>0.24495948746938723</v>
      </c>
      <c r="L11" s="21">
        <f t="shared" si="3"/>
        <v>0.13882443349726437</v>
      </c>
      <c r="M11" s="21">
        <f t="shared" si="3"/>
        <v>-0.40471172862068805</v>
      </c>
      <c r="N11" s="21">
        <f t="shared" si="3"/>
        <v>0.51084678259467609</v>
      </c>
      <c r="O11" s="22"/>
    </row>
    <row r="12" spans="2:15" ht="15.75" x14ac:dyDescent="0.3">
      <c r="B12" s="17" t="s">
        <v>17</v>
      </c>
      <c r="C12" s="18">
        <f>+C173</f>
        <v>5267</v>
      </c>
      <c r="D12" s="18">
        <f>+D173</f>
        <v>5331</v>
      </c>
      <c r="F12" s="19">
        <f t="shared" si="0"/>
        <v>64</v>
      </c>
      <c r="G12" s="19">
        <f>+G173</f>
        <v>7.3118829123999989</v>
      </c>
      <c r="H12" s="19">
        <f t="shared" ref="H12:I12" si="8">+H173</f>
        <v>-24.877377422700008</v>
      </c>
      <c r="I12" s="19">
        <f t="shared" si="8"/>
        <v>81.565494510399986</v>
      </c>
      <c r="J12" s="19"/>
      <c r="K12" s="21">
        <f t="shared" si="2"/>
        <v>1.2151129675336936</v>
      </c>
      <c r="L12" s="21">
        <f t="shared" si="3"/>
        <v>0.13882443349912954</v>
      </c>
      <c r="M12" s="21">
        <f t="shared" si="3"/>
        <v>-0.4723253735086419</v>
      </c>
      <c r="N12" s="21">
        <f t="shared" si="3"/>
        <v>1.5486139075450822</v>
      </c>
      <c r="O12" s="22"/>
    </row>
    <row r="13" spans="2:15" ht="15.75" x14ac:dyDescent="0.3">
      <c r="B13" s="17" t="s">
        <v>18</v>
      </c>
      <c r="C13" s="18">
        <f>+C195</f>
        <v>6093</v>
      </c>
      <c r="D13" s="18">
        <f>+D195</f>
        <v>6025</v>
      </c>
      <c r="F13" s="19">
        <f t="shared" si="0"/>
        <v>-68</v>
      </c>
      <c r="G13" s="19">
        <f>+G195</f>
        <v>8.4585727330999987</v>
      </c>
      <c r="H13" s="19">
        <f t="shared" ref="H13:I13" si="9">+H195</f>
        <v>-15.416148873699997</v>
      </c>
      <c r="I13" s="19">
        <f t="shared" si="9"/>
        <v>-61.042423859399996</v>
      </c>
      <c r="J13" s="19"/>
      <c r="K13" s="21">
        <f t="shared" si="2"/>
        <v>-1.116034794025933</v>
      </c>
      <c r="L13" s="21">
        <f t="shared" si="3"/>
        <v>0.13882443349908513</v>
      </c>
      <c r="M13" s="21">
        <f t="shared" si="3"/>
        <v>-0.25301409607254577</v>
      </c>
      <c r="N13" s="21">
        <f t="shared" si="3"/>
        <v>-1.0018451314524834</v>
      </c>
      <c r="O13" s="22"/>
    </row>
    <row r="14" spans="2:15" ht="15.75" x14ac:dyDescent="0.3">
      <c r="B14" s="17" t="s">
        <v>19</v>
      </c>
      <c r="C14" s="18">
        <f>+C217</f>
        <v>10114</v>
      </c>
      <c r="D14" s="18">
        <f>+D217</f>
        <v>10081</v>
      </c>
      <c r="F14" s="19">
        <f t="shared" si="0"/>
        <v>-33</v>
      </c>
      <c r="G14" s="19">
        <f>+G217</f>
        <v>14.040703204199998</v>
      </c>
      <c r="H14" s="19">
        <f t="shared" ref="H14:I14" si="10">+H217</f>
        <v>24.999836541299995</v>
      </c>
      <c r="I14" s="19">
        <f t="shared" si="10"/>
        <v>-72.040539745300009</v>
      </c>
      <c r="J14" s="19"/>
      <c r="K14" s="20">
        <f t="shared" si="2"/>
        <v>-0.32628040340122455</v>
      </c>
      <c r="L14" s="21">
        <f t="shared" si="3"/>
        <v>0.13882443350010654</v>
      </c>
      <c r="M14" s="21">
        <f t="shared" si="3"/>
        <v>0.2471805076260658</v>
      </c>
      <c r="N14" s="21">
        <f t="shared" si="3"/>
        <v>-0.71228534452540959</v>
      </c>
      <c r="O14" s="22"/>
    </row>
    <row r="15" spans="2:15" ht="15.75" x14ac:dyDescent="0.3">
      <c r="B15" s="23" t="s">
        <v>20</v>
      </c>
      <c r="C15" s="24">
        <f>SUM(C7:C14)</f>
        <v>114251</v>
      </c>
      <c r="D15" s="24">
        <f>SUM(D7:D14)</f>
        <v>115098</v>
      </c>
      <c r="E15" s="25"/>
      <c r="F15" s="26">
        <f>SUM(F7:F14)</f>
        <v>847</v>
      </c>
      <c r="G15" s="26">
        <f>SUM(G7:G14)</f>
        <v>158.60830351729999</v>
      </c>
      <c r="H15" s="26">
        <f t="shared" ref="H15:I15" si="11">SUM(H7:H14)</f>
        <v>263.70356265779992</v>
      </c>
      <c r="I15" s="26">
        <f t="shared" si="11"/>
        <v>424.6881338252</v>
      </c>
      <c r="J15" s="19"/>
      <c r="K15" s="27">
        <f t="shared" si="2"/>
        <v>0.74135018511873874</v>
      </c>
      <c r="L15" s="27">
        <f t="shared" si="3"/>
        <v>0.13882443349932938</v>
      </c>
      <c r="M15" s="27">
        <f t="shared" si="3"/>
        <v>0.23081072608361897</v>
      </c>
      <c r="N15" s="27">
        <f t="shared" si="3"/>
        <v>0.37171502553605684</v>
      </c>
      <c r="O15" s="22"/>
    </row>
    <row r="18" spans="2:15" ht="15.75" x14ac:dyDescent="0.3">
      <c r="M18" s="21"/>
    </row>
    <row r="19" spans="2:15" ht="24" customHeight="1" x14ac:dyDescent="0.4">
      <c r="B19" s="2" t="s">
        <v>0</v>
      </c>
      <c r="C19" s="3" t="s">
        <v>1</v>
      </c>
      <c r="D19" s="3"/>
    </row>
    <row r="20" spans="2:15" ht="19.5" x14ac:dyDescent="0.35">
      <c r="C20" s="3"/>
      <c r="D20" s="3"/>
      <c r="F20" s="5" t="s">
        <v>2</v>
      </c>
      <c r="K20" s="5" t="s">
        <v>3</v>
      </c>
    </row>
    <row r="21" spans="2:15" ht="15.75" customHeight="1" x14ac:dyDescent="0.3">
      <c r="C21" s="6" t="s">
        <v>4</v>
      </c>
      <c r="D21" s="6" t="s">
        <v>5</v>
      </c>
      <c r="E21" s="7"/>
      <c r="F21" s="8" t="s">
        <v>6</v>
      </c>
      <c r="G21" s="9" t="s">
        <v>7</v>
      </c>
      <c r="H21" s="9"/>
      <c r="I21" s="9"/>
      <c r="J21" s="10"/>
      <c r="K21" s="11" t="s">
        <v>6</v>
      </c>
      <c r="L21" s="9" t="s">
        <v>7</v>
      </c>
      <c r="M21" s="9"/>
      <c r="N21" s="9"/>
    </row>
    <row r="22" spans="2:15" ht="15.75" x14ac:dyDescent="0.3">
      <c r="B22" s="12" t="s">
        <v>21</v>
      </c>
      <c r="C22" s="13"/>
      <c r="D22" s="13"/>
      <c r="E22" s="7"/>
      <c r="F22" s="13"/>
      <c r="G22" s="28" t="s">
        <v>9</v>
      </c>
      <c r="H22" s="14" t="s">
        <v>10</v>
      </c>
      <c r="I22" s="28" t="s">
        <v>11</v>
      </c>
      <c r="J22" s="15"/>
      <c r="K22" s="16"/>
      <c r="L22" s="28" t="s">
        <v>9</v>
      </c>
      <c r="M22" s="14" t="s">
        <v>10</v>
      </c>
      <c r="N22" s="28" t="s">
        <v>11</v>
      </c>
    </row>
    <row r="23" spans="2:15" ht="15.75" x14ac:dyDescent="0.3">
      <c r="B23" s="17" t="s">
        <v>22</v>
      </c>
      <c r="C23" s="18">
        <v>3958</v>
      </c>
      <c r="D23" s="18">
        <v>3989</v>
      </c>
      <c r="F23" s="19">
        <f>+D23-C23</f>
        <v>31</v>
      </c>
      <c r="G23" s="19">
        <v>5.4946710778999996</v>
      </c>
      <c r="H23" s="19">
        <v>80.731682672199994</v>
      </c>
      <c r="I23" s="19">
        <v>-55.226353749899999</v>
      </c>
      <c r="J23" s="19"/>
      <c r="K23" s="21">
        <f>+((D23/C23)-1)*100</f>
        <v>0.78322385042950415</v>
      </c>
      <c r="L23" s="21">
        <f>+((($C23+G23)/$C23)-1)*100</f>
        <v>0.13882443349924056</v>
      </c>
      <c r="M23" s="21">
        <f t="shared" ref="M23:N38" si="12">+((($C23+H23)/$C23)-1)*100</f>
        <v>2.0397090114249616</v>
      </c>
      <c r="N23" s="21">
        <f t="shared" si="12"/>
        <v>-1.3953095944896465</v>
      </c>
      <c r="O23" s="22"/>
    </row>
    <row r="24" spans="2:15" ht="15.75" x14ac:dyDescent="0.3">
      <c r="B24" s="17" t="s">
        <v>23</v>
      </c>
      <c r="C24" s="18">
        <v>689</v>
      </c>
      <c r="D24" s="18">
        <v>677</v>
      </c>
      <c r="F24" s="19">
        <f t="shared" ref="F24:F38" si="13">+D24-C24</f>
        <v>-12</v>
      </c>
      <c r="G24" s="19">
        <v>0.95650034679999996</v>
      </c>
      <c r="H24" s="19">
        <v>-2.0893247743000001</v>
      </c>
      <c r="I24" s="19">
        <v>-10.867175572500001</v>
      </c>
      <c r="J24" s="19"/>
      <c r="K24" s="21">
        <f t="shared" ref="K24:K39" si="14">+((D24/C24)-1)*100</f>
        <v>-1.7416545718432541</v>
      </c>
      <c r="L24" s="21">
        <f t="shared" ref="L24:N39" si="15">+((($C24+G24)/$C24)-1)*100</f>
        <v>0.13882443349781948</v>
      </c>
      <c r="M24" s="21">
        <f t="shared" si="12"/>
        <v>-0.30324017043542595</v>
      </c>
      <c r="N24" s="21">
        <f t="shared" si="12"/>
        <v>-1.5772388349056476</v>
      </c>
      <c r="O24" s="22"/>
    </row>
    <row r="25" spans="2:15" ht="15.75" x14ac:dyDescent="0.3">
      <c r="B25" s="17" t="s">
        <v>24</v>
      </c>
      <c r="C25" s="18">
        <v>2845</v>
      </c>
      <c r="D25" s="18">
        <v>2759</v>
      </c>
      <c r="F25" s="19">
        <f t="shared" si="13"/>
        <v>-86</v>
      </c>
      <c r="G25" s="19">
        <v>3.9495551332000001</v>
      </c>
      <c r="H25" s="19">
        <v>-48.127049407199998</v>
      </c>
      <c r="I25" s="19">
        <v>-41.822505726000003</v>
      </c>
      <c r="J25" s="19"/>
      <c r="K25" s="21">
        <f t="shared" si="14"/>
        <v>-3.0228471001757518</v>
      </c>
      <c r="L25" s="21">
        <f t="shared" si="15"/>
        <v>0.138824433504392</v>
      </c>
      <c r="M25" s="21">
        <f t="shared" si="12"/>
        <v>-1.6916361830298765</v>
      </c>
      <c r="N25" s="21">
        <f t="shared" si="12"/>
        <v>-1.4700353506502672</v>
      </c>
      <c r="O25" s="22"/>
    </row>
    <row r="26" spans="2:15" ht="15.75" x14ac:dyDescent="0.3">
      <c r="B26" s="17" t="s">
        <v>25</v>
      </c>
      <c r="C26" s="18">
        <v>10767</v>
      </c>
      <c r="D26" s="18">
        <v>11632</v>
      </c>
      <c r="F26" s="19">
        <f t="shared" si="13"/>
        <v>865</v>
      </c>
      <c r="G26" s="19">
        <v>14.947226754800001</v>
      </c>
      <c r="H26" s="19">
        <v>408.70589461989999</v>
      </c>
      <c r="I26" s="19">
        <v>441.34687862540005</v>
      </c>
      <c r="J26" s="19"/>
      <c r="K26" s="21">
        <f t="shared" si="14"/>
        <v>8.0338070028791684</v>
      </c>
      <c r="L26" s="21">
        <f t="shared" si="15"/>
        <v>0.13882443349866325</v>
      </c>
      <c r="M26" s="21">
        <f t="shared" si="12"/>
        <v>3.7959124604801664</v>
      </c>
      <c r="N26" s="21">
        <f t="shared" si="12"/>
        <v>4.0990701089012704</v>
      </c>
      <c r="O26" s="22"/>
    </row>
    <row r="27" spans="2:15" ht="15.75" x14ac:dyDescent="0.3">
      <c r="B27" s="17" t="s">
        <v>26</v>
      </c>
      <c r="C27" s="18">
        <v>11224</v>
      </c>
      <c r="D27" s="18">
        <v>11211</v>
      </c>
      <c r="F27" s="19">
        <f t="shared" si="13"/>
        <v>-13</v>
      </c>
      <c r="G27" s="19">
        <v>15.581654416000003</v>
      </c>
      <c r="H27" s="19">
        <v>-140.2051129173</v>
      </c>
      <c r="I27" s="19">
        <v>111.62345850140001</v>
      </c>
      <c r="J27" s="19"/>
      <c r="K27" s="21">
        <f t="shared" si="14"/>
        <v>-0.11582323592301824</v>
      </c>
      <c r="L27" s="21">
        <f t="shared" si="15"/>
        <v>0.13882443349964024</v>
      </c>
      <c r="M27" s="21">
        <f t="shared" si="12"/>
        <v>-1.2491546054641756</v>
      </c>
      <c r="N27" s="21">
        <f t="shared" si="12"/>
        <v>0.99450693604241636</v>
      </c>
      <c r="O27" s="22"/>
    </row>
    <row r="28" spans="2:15" ht="15.75" x14ac:dyDescent="0.3">
      <c r="B28" s="17" t="s">
        <v>27</v>
      </c>
      <c r="C28" s="18">
        <v>2036</v>
      </c>
      <c r="D28" s="18">
        <v>2111</v>
      </c>
      <c r="F28" s="19">
        <f t="shared" si="13"/>
        <v>75</v>
      </c>
      <c r="G28" s="19">
        <v>2.8264654662000002</v>
      </c>
      <c r="H28" s="19">
        <v>27.844055252999997</v>
      </c>
      <c r="I28" s="19">
        <v>44.329479281000005</v>
      </c>
      <c r="J28" s="19"/>
      <c r="K28" s="21">
        <f t="shared" si="14"/>
        <v>3.6836935166994156</v>
      </c>
      <c r="L28" s="21">
        <f t="shared" si="15"/>
        <v>0.1388244335068789</v>
      </c>
      <c r="M28" s="21">
        <f t="shared" si="12"/>
        <v>1.3675862108546211</v>
      </c>
      <c r="N28" s="21">
        <f t="shared" si="12"/>
        <v>2.1772828723477522</v>
      </c>
      <c r="O28" s="22"/>
    </row>
    <row r="29" spans="2:15" ht="15.75" x14ac:dyDescent="0.3">
      <c r="B29" s="17" t="s">
        <v>28</v>
      </c>
      <c r="C29" s="18">
        <v>12137</v>
      </c>
      <c r="D29" s="18">
        <v>11765</v>
      </c>
      <c r="F29" s="19">
        <f t="shared" si="13"/>
        <v>-372</v>
      </c>
      <c r="G29" s="19">
        <v>16.8491214937</v>
      </c>
      <c r="H29" s="19">
        <v>-241.21132693479998</v>
      </c>
      <c r="I29" s="19">
        <v>-147.6377945589</v>
      </c>
      <c r="J29" s="19"/>
      <c r="K29" s="21">
        <f t="shared" si="14"/>
        <v>-3.065007827304933</v>
      </c>
      <c r="L29" s="21">
        <f t="shared" si="15"/>
        <v>0.13882443349839679</v>
      </c>
      <c r="M29" s="21">
        <f t="shared" si="12"/>
        <v>-1.9874048523918497</v>
      </c>
      <c r="N29" s="21">
        <f t="shared" si="12"/>
        <v>-1.2164274084114579</v>
      </c>
      <c r="O29" s="22"/>
    </row>
    <row r="30" spans="2:15" ht="15.75" x14ac:dyDescent="0.3">
      <c r="B30" s="17" t="s">
        <v>29</v>
      </c>
      <c r="C30" s="18">
        <v>20999</v>
      </c>
      <c r="D30" s="18">
        <v>21069</v>
      </c>
      <c r="F30" s="19">
        <f t="shared" si="13"/>
        <v>70</v>
      </c>
      <c r="G30" s="19">
        <v>29.151742790499998</v>
      </c>
      <c r="H30" s="19">
        <v>-2.5470083418999998</v>
      </c>
      <c r="I30" s="19">
        <v>43.3952655513</v>
      </c>
      <c r="J30" s="19"/>
      <c r="K30" s="21">
        <f t="shared" si="14"/>
        <v>0.33334920710510474</v>
      </c>
      <c r="L30" s="21">
        <f t="shared" si="15"/>
        <v>0.13882443349919615</v>
      </c>
      <c r="M30" s="21">
        <f t="shared" si="12"/>
        <v>-1.2129188732312723E-2</v>
      </c>
      <c r="N30" s="21">
        <f t="shared" si="12"/>
        <v>0.20665396233772171</v>
      </c>
      <c r="O30" s="22"/>
    </row>
    <row r="31" spans="2:15" ht="15.75" x14ac:dyDescent="0.3">
      <c r="B31" s="17" t="s">
        <v>30</v>
      </c>
      <c r="C31" s="18">
        <v>8014</v>
      </c>
      <c r="D31" s="18">
        <v>7981</v>
      </c>
      <c r="F31" s="19">
        <f t="shared" si="13"/>
        <v>-33</v>
      </c>
      <c r="G31" s="19">
        <v>11.125390100699999</v>
      </c>
      <c r="H31" s="19">
        <v>33.956941987699999</v>
      </c>
      <c r="I31" s="19">
        <v>-78.082332088399994</v>
      </c>
      <c r="J31" s="19"/>
      <c r="K31" s="21">
        <f t="shared" si="14"/>
        <v>-0.41177938607437348</v>
      </c>
      <c r="L31" s="21">
        <f t="shared" si="15"/>
        <v>0.13882443350012874</v>
      </c>
      <c r="M31" s="21">
        <f t="shared" si="12"/>
        <v>0.4237202643835758</v>
      </c>
      <c r="N31" s="21">
        <f t="shared" si="12"/>
        <v>-0.97432408395807801</v>
      </c>
      <c r="O31" s="22"/>
    </row>
    <row r="32" spans="2:15" ht="15.75" x14ac:dyDescent="0.3">
      <c r="B32" s="17" t="s">
        <v>31</v>
      </c>
      <c r="C32" s="18">
        <v>7264</v>
      </c>
      <c r="D32" s="18">
        <v>7163</v>
      </c>
      <c r="F32" s="19">
        <f t="shared" si="13"/>
        <v>-101</v>
      </c>
      <c r="G32" s="19">
        <v>10.084206849500001</v>
      </c>
      <c r="H32" s="19">
        <v>109.64376684189999</v>
      </c>
      <c r="I32" s="19">
        <v>-220.72797369130001</v>
      </c>
      <c r="J32" s="19"/>
      <c r="K32" s="21">
        <f t="shared" si="14"/>
        <v>-1.3904185022026394</v>
      </c>
      <c r="L32" s="21">
        <f t="shared" si="15"/>
        <v>0.13882443350083928</v>
      </c>
      <c r="M32" s="21">
        <f t="shared" si="12"/>
        <v>1.5094130897838731</v>
      </c>
      <c r="N32" s="21">
        <f t="shared" si="12"/>
        <v>-3.0386560254859529</v>
      </c>
      <c r="O32" s="22"/>
    </row>
    <row r="33" spans="2:15" ht="15.75" x14ac:dyDescent="0.3">
      <c r="B33" s="17" t="s">
        <v>32</v>
      </c>
      <c r="C33" s="18">
        <v>834</v>
      </c>
      <c r="D33" s="18">
        <v>823</v>
      </c>
      <c r="F33" s="19">
        <f t="shared" si="13"/>
        <v>-11</v>
      </c>
      <c r="G33" s="19">
        <v>1.1577957752999999</v>
      </c>
      <c r="H33" s="19">
        <v>-18.740038559299997</v>
      </c>
      <c r="I33" s="19">
        <v>6.5822427839999973</v>
      </c>
      <c r="J33" s="19"/>
      <c r="K33" s="21">
        <f t="shared" si="14"/>
        <v>-1.3189448441247031</v>
      </c>
      <c r="L33" s="21">
        <f t="shared" si="15"/>
        <v>0.13882443348920415</v>
      </c>
      <c r="M33" s="21">
        <f t="shared" si="12"/>
        <v>-2.2470070214988036</v>
      </c>
      <c r="N33" s="21">
        <f t="shared" si="12"/>
        <v>0.78923774388488521</v>
      </c>
      <c r="O33" s="22"/>
    </row>
    <row r="34" spans="2:15" ht="15.75" x14ac:dyDescent="0.3">
      <c r="B34" s="17" t="s">
        <v>33</v>
      </c>
      <c r="C34" s="18">
        <v>2393</v>
      </c>
      <c r="D34" s="18">
        <v>2477</v>
      </c>
      <c r="F34" s="19">
        <f t="shared" si="13"/>
        <v>84</v>
      </c>
      <c r="G34" s="19">
        <v>3.3220686934000003</v>
      </c>
      <c r="H34" s="19">
        <v>-9.7102619315999998</v>
      </c>
      <c r="I34" s="19">
        <v>90.388193237999999</v>
      </c>
      <c r="J34" s="19"/>
      <c r="K34" s="21">
        <f t="shared" si="14"/>
        <v>3.5102381947346384</v>
      </c>
      <c r="L34" s="21">
        <f t="shared" si="15"/>
        <v>0.13882443348933737</v>
      </c>
      <c r="M34" s="21">
        <f t="shared" si="12"/>
        <v>-0.40577776563309742</v>
      </c>
      <c r="N34" s="21">
        <f t="shared" si="12"/>
        <v>3.7771915268700385</v>
      </c>
      <c r="O34" s="22"/>
    </row>
    <row r="35" spans="2:15" ht="15.75" x14ac:dyDescent="0.3">
      <c r="B35" s="17" t="s">
        <v>34</v>
      </c>
      <c r="C35" s="18">
        <v>1331</v>
      </c>
      <c r="D35" s="18">
        <v>1237</v>
      </c>
      <c r="F35" s="19">
        <f t="shared" si="13"/>
        <v>-94</v>
      </c>
      <c r="G35" s="19">
        <v>1.8477532097</v>
      </c>
      <c r="H35" s="19">
        <v>-69.826220761499997</v>
      </c>
      <c r="I35" s="19">
        <v>-26.0215324483</v>
      </c>
      <c r="J35" s="19"/>
      <c r="K35" s="21">
        <f t="shared" si="14"/>
        <v>-7.0623591284748262</v>
      </c>
      <c r="L35" s="21">
        <f t="shared" si="15"/>
        <v>0.13882443348609552</v>
      </c>
      <c r="M35" s="21">
        <f t="shared" si="12"/>
        <v>-5.2461473149136069</v>
      </c>
      <c r="N35" s="21">
        <f t="shared" si="12"/>
        <v>-1.9550362470548421</v>
      </c>
      <c r="O35" s="22"/>
    </row>
    <row r="36" spans="2:15" ht="15.75" x14ac:dyDescent="0.3">
      <c r="B36" s="17" t="s">
        <v>35</v>
      </c>
      <c r="C36" s="18">
        <v>10425</v>
      </c>
      <c r="D36" s="18">
        <v>10588</v>
      </c>
      <c r="F36" s="19">
        <f t="shared" si="13"/>
        <v>163</v>
      </c>
      <c r="G36" s="19">
        <v>14.472447192400001</v>
      </c>
      <c r="H36" s="19">
        <v>69.982057827200009</v>
      </c>
      <c r="I36" s="19">
        <v>78.545494980299992</v>
      </c>
      <c r="J36" s="19"/>
      <c r="K36" s="21">
        <f t="shared" si="14"/>
        <v>1.5635491606714735</v>
      </c>
      <c r="L36" s="21">
        <f t="shared" si="15"/>
        <v>0.13882443350023976</v>
      </c>
      <c r="M36" s="21">
        <f t="shared" si="12"/>
        <v>0.6712907225630671</v>
      </c>
      <c r="N36" s="21">
        <f t="shared" si="12"/>
        <v>0.75343400460718968</v>
      </c>
      <c r="O36" s="22"/>
    </row>
    <row r="37" spans="2:15" ht="15.75" x14ac:dyDescent="0.3">
      <c r="B37" s="17" t="s">
        <v>36</v>
      </c>
      <c r="C37" s="18">
        <v>14672</v>
      </c>
      <c r="D37" s="18">
        <v>14905</v>
      </c>
      <c r="F37" s="19">
        <f t="shared" si="13"/>
        <v>233</v>
      </c>
      <c r="G37" s="19">
        <v>20.368320882999999</v>
      </c>
      <c r="H37" s="19">
        <v>61.781247480399998</v>
      </c>
      <c r="I37" s="19">
        <v>150.85043163679998</v>
      </c>
      <c r="J37" s="19"/>
      <c r="K37" s="21">
        <f t="shared" si="14"/>
        <v>1.5880588876772128</v>
      </c>
      <c r="L37" s="21">
        <f t="shared" si="15"/>
        <v>0.13882443349919615</v>
      </c>
      <c r="M37" s="21">
        <f t="shared" si="12"/>
        <v>0.4210826573091575</v>
      </c>
      <c r="N37" s="21">
        <f t="shared" si="12"/>
        <v>1.0281517968702358</v>
      </c>
      <c r="O37" s="22"/>
    </row>
    <row r="38" spans="2:15" ht="15.75" x14ac:dyDescent="0.3">
      <c r="B38" s="17" t="s">
        <v>37</v>
      </c>
      <c r="C38" s="18">
        <v>4663</v>
      </c>
      <c r="D38" s="18">
        <v>4711</v>
      </c>
      <c r="F38" s="19">
        <f t="shared" si="13"/>
        <v>48</v>
      </c>
      <c r="G38" s="19">
        <v>6.4733833341999993</v>
      </c>
      <c r="H38" s="19">
        <v>3.5142596034000002</v>
      </c>
      <c r="I38" s="19">
        <v>38.012357062299998</v>
      </c>
      <c r="J38" s="19"/>
      <c r="K38" s="21">
        <f t="shared" si="14"/>
        <v>1.0293802273214636</v>
      </c>
      <c r="L38" s="21">
        <f t="shared" si="15"/>
        <v>0.13882443350203832</v>
      </c>
      <c r="M38" s="21">
        <f t="shared" si="12"/>
        <v>7.5364778112807507E-2</v>
      </c>
      <c r="N38" s="21">
        <f t="shared" si="12"/>
        <v>0.81519101570448615</v>
      </c>
      <c r="O38" s="22"/>
    </row>
    <row r="39" spans="2:15" ht="15.75" x14ac:dyDescent="0.3">
      <c r="B39" s="23" t="s">
        <v>38</v>
      </c>
      <c r="C39" s="24">
        <f>SUM(C23:C38)</f>
        <v>114251</v>
      </c>
      <c r="D39" s="24">
        <f>SUM(D23:D38)</f>
        <v>115098</v>
      </c>
      <c r="E39" s="25"/>
      <c r="F39" s="26">
        <f>SUM(F23:F38)</f>
        <v>847</v>
      </c>
      <c r="G39" s="26">
        <f>SUM(G23:G38)</f>
        <v>158.60830351730002</v>
      </c>
      <c r="H39" s="26">
        <f>SUM(H23:H38)</f>
        <v>263.70356265780003</v>
      </c>
      <c r="I39" s="26">
        <f>SUM(I23:I38)</f>
        <v>424.6881338252</v>
      </c>
      <c r="J39" s="19"/>
      <c r="K39" s="27">
        <f t="shared" si="14"/>
        <v>0.74135018511873874</v>
      </c>
      <c r="L39" s="27">
        <f t="shared" si="15"/>
        <v>0.13882443349932938</v>
      </c>
      <c r="M39" s="27">
        <f t="shared" si="15"/>
        <v>0.23081072608361897</v>
      </c>
      <c r="N39" s="27">
        <f t="shared" si="15"/>
        <v>0.37171502553605684</v>
      </c>
      <c r="O39" s="22"/>
    </row>
    <row r="40" spans="2:15" ht="15.75" x14ac:dyDescent="0.3">
      <c r="N40" s="29"/>
    </row>
    <row r="43" spans="2:15" ht="23.25" customHeight="1" x14ac:dyDescent="0.4">
      <c r="B43" s="2" t="s">
        <v>39</v>
      </c>
      <c r="D43" s="30"/>
    </row>
    <row r="44" spans="2:15" ht="32.25" customHeight="1" x14ac:dyDescent="0.35">
      <c r="C44" s="3" t="s">
        <v>1</v>
      </c>
      <c r="D44" s="3"/>
      <c r="F44" s="5" t="s">
        <v>2</v>
      </c>
      <c r="K44" s="5" t="s">
        <v>3</v>
      </c>
    </row>
    <row r="45" spans="2:15" ht="15" customHeight="1" x14ac:dyDescent="0.3">
      <c r="C45" s="6" t="s">
        <v>4</v>
      </c>
      <c r="D45" s="6" t="s">
        <v>5</v>
      </c>
      <c r="E45" s="7"/>
      <c r="F45" s="8" t="s">
        <v>6</v>
      </c>
      <c r="G45" s="9" t="s">
        <v>7</v>
      </c>
      <c r="H45" s="9"/>
      <c r="I45" s="9"/>
      <c r="J45" s="10"/>
      <c r="K45" s="11" t="s">
        <v>6</v>
      </c>
      <c r="L45" s="9" t="s">
        <v>7</v>
      </c>
      <c r="M45" s="9"/>
      <c r="N45" s="9"/>
    </row>
    <row r="46" spans="2:15" ht="15.75" x14ac:dyDescent="0.3">
      <c r="B46" s="12" t="s">
        <v>21</v>
      </c>
      <c r="C46" s="13"/>
      <c r="D46" s="13"/>
      <c r="E46" s="7"/>
      <c r="F46" s="13"/>
      <c r="G46" s="28" t="s">
        <v>9</v>
      </c>
      <c r="H46" s="14" t="s">
        <v>10</v>
      </c>
      <c r="I46" s="28" t="s">
        <v>11</v>
      </c>
      <c r="J46" s="15"/>
      <c r="K46" s="16"/>
      <c r="L46" s="28" t="s">
        <v>9</v>
      </c>
      <c r="M46" s="14" t="s">
        <v>10</v>
      </c>
      <c r="N46" s="28" t="s">
        <v>11</v>
      </c>
    </row>
    <row r="47" spans="2:15" ht="15.75" x14ac:dyDescent="0.3">
      <c r="B47" s="17" t="s">
        <v>22</v>
      </c>
      <c r="C47" s="18">
        <v>685</v>
      </c>
      <c r="D47" s="18">
        <v>681</v>
      </c>
      <c r="E47" s="31"/>
      <c r="F47" s="19">
        <f>+D47-C47</f>
        <v>-4</v>
      </c>
      <c r="G47" s="19">
        <v>0.95094736950000003</v>
      </c>
      <c r="H47" s="19">
        <v>14.548900562</v>
      </c>
      <c r="I47" s="19">
        <v>-19.499847931400001</v>
      </c>
      <c r="J47" s="19"/>
      <c r="K47" s="21">
        <f>+((D47/C47)-1)*100</f>
        <v>-0.5839416058394109</v>
      </c>
      <c r="L47" s="21">
        <f>+((($C47+G47)/$C47)-1)*100</f>
        <v>0.13882443350365925</v>
      </c>
      <c r="M47" s="21">
        <f t="shared" ref="M47:N62" si="16">+((($C47+H47)/$C47)-1)*100</f>
        <v>2.1239270893430584</v>
      </c>
      <c r="N47" s="21">
        <f t="shared" si="16"/>
        <v>-2.8466931286715402</v>
      </c>
    </row>
    <row r="48" spans="2:15" ht="15.75" x14ac:dyDescent="0.3">
      <c r="B48" s="17" t="s">
        <v>23</v>
      </c>
      <c r="C48" s="18">
        <v>689</v>
      </c>
      <c r="D48" s="18">
        <v>677</v>
      </c>
      <c r="E48" s="31"/>
      <c r="F48" s="19">
        <f t="shared" ref="F48:F62" si="17">+D48-C48</f>
        <v>-12</v>
      </c>
      <c r="G48" s="19">
        <v>0.95650034679999996</v>
      </c>
      <c r="H48" s="19">
        <v>-2.0893247743000001</v>
      </c>
      <c r="I48" s="19">
        <v>-10.867175572500001</v>
      </c>
      <c r="J48" s="19"/>
      <c r="K48" s="21">
        <f t="shared" ref="K48:K63" si="18">+((D48/C48)-1)*100</f>
        <v>-1.7416545718432541</v>
      </c>
      <c r="L48" s="21">
        <f t="shared" ref="L48:N63" si="19">+((($C48+G48)/$C48)-1)*100</f>
        <v>0.13882443349781948</v>
      </c>
      <c r="M48" s="21">
        <f t="shared" si="16"/>
        <v>-0.30324017043542595</v>
      </c>
      <c r="N48" s="21">
        <f t="shared" si="16"/>
        <v>-1.5772388349056476</v>
      </c>
    </row>
    <row r="49" spans="2:14" ht="15.75" x14ac:dyDescent="0.3">
      <c r="B49" s="17" t="s">
        <v>24</v>
      </c>
      <c r="C49" s="18">
        <v>1311</v>
      </c>
      <c r="D49" s="18">
        <v>1232</v>
      </c>
      <c r="E49" s="31"/>
      <c r="F49" s="19">
        <f t="shared" si="17"/>
        <v>-79</v>
      </c>
      <c r="G49" s="19">
        <v>1.8199883232</v>
      </c>
      <c r="H49" s="19">
        <v>-49.6900145388</v>
      </c>
      <c r="I49" s="19">
        <v>-31.129973784400001</v>
      </c>
      <c r="J49" s="19"/>
      <c r="K49" s="21">
        <f t="shared" si="18"/>
        <v>-6.0259344012204448</v>
      </c>
      <c r="L49" s="21">
        <f t="shared" si="19"/>
        <v>0.13882443350115015</v>
      </c>
      <c r="M49" s="21">
        <f t="shared" si="16"/>
        <v>-3.7902375697025148</v>
      </c>
      <c r="N49" s="21">
        <f t="shared" si="16"/>
        <v>-2.3745212650190584</v>
      </c>
    </row>
    <row r="50" spans="2:14" ht="15.75" x14ac:dyDescent="0.3">
      <c r="B50" s="17" t="s">
        <v>25</v>
      </c>
      <c r="C50" s="18">
        <v>10410</v>
      </c>
      <c r="D50" s="18">
        <v>11232</v>
      </c>
      <c r="E50" s="31"/>
      <c r="F50" s="19">
        <f t="shared" si="17"/>
        <v>822</v>
      </c>
      <c r="G50" s="19">
        <v>14.451623527300001</v>
      </c>
      <c r="H50" s="19">
        <v>423.57549860619997</v>
      </c>
      <c r="I50" s="19">
        <v>383.97287786650003</v>
      </c>
      <c r="J50" s="19"/>
      <c r="K50" s="21">
        <f t="shared" si="18"/>
        <v>7.8962536023054808</v>
      </c>
      <c r="L50" s="21">
        <f t="shared" si="19"/>
        <v>0.13882443349952922</v>
      </c>
      <c r="M50" s="21">
        <f t="shared" si="16"/>
        <v>4.0689289011162311</v>
      </c>
      <c r="N50" s="21">
        <f t="shared" si="16"/>
        <v>3.6885002676897205</v>
      </c>
    </row>
    <row r="51" spans="2:14" ht="15.75" x14ac:dyDescent="0.3">
      <c r="B51" s="17" t="s">
        <v>26</v>
      </c>
      <c r="C51" s="18">
        <v>3901</v>
      </c>
      <c r="D51" s="18">
        <v>3852</v>
      </c>
      <c r="E51" s="31"/>
      <c r="F51" s="19">
        <f t="shared" si="17"/>
        <v>-49</v>
      </c>
      <c r="G51" s="19">
        <v>5.4155411508000002</v>
      </c>
      <c r="H51" s="19">
        <v>-27.596626581599999</v>
      </c>
      <c r="I51" s="19">
        <v>-26.8189145692</v>
      </c>
      <c r="J51" s="19"/>
      <c r="K51" s="21">
        <f t="shared" si="18"/>
        <v>-1.2560881825173009</v>
      </c>
      <c r="L51" s="21">
        <f t="shared" si="19"/>
        <v>0.13882443349910734</v>
      </c>
      <c r="M51" s="21">
        <f t="shared" si="16"/>
        <v>-0.70742441890797592</v>
      </c>
      <c r="N51" s="21">
        <f t="shared" si="16"/>
        <v>-0.68748819710843234</v>
      </c>
    </row>
    <row r="52" spans="2:14" ht="15.75" x14ac:dyDescent="0.3">
      <c r="B52" s="17" t="s">
        <v>27</v>
      </c>
      <c r="C52" s="18">
        <v>576</v>
      </c>
      <c r="D52" s="18">
        <v>607</v>
      </c>
      <c r="E52" s="31"/>
      <c r="F52" s="19">
        <f t="shared" si="17"/>
        <v>31</v>
      </c>
      <c r="G52" s="19">
        <v>0.79962873700000003</v>
      </c>
      <c r="H52" s="19">
        <v>16.218912224699999</v>
      </c>
      <c r="I52" s="19">
        <v>13.981459038300001</v>
      </c>
      <c r="J52" s="19"/>
      <c r="K52" s="21">
        <f t="shared" si="18"/>
        <v>5.381944444444442</v>
      </c>
      <c r="L52" s="21">
        <f t="shared" si="19"/>
        <v>0.13882443350694551</v>
      </c>
      <c r="M52" s="21">
        <f t="shared" si="16"/>
        <v>2.8157833723437609</v>
      </c>
      <c r="N52" s="21">
        <f t="shared" si="16"/>
        <v>2.4273366385937578</v>
      </c>
    </row>
    <row r="53" spans="2:14" ht="15.75" x14ac:dyDescent="0.3">
      <c r="B53" s="17" t="s">
        <v>28</v>
      </c>
      <c r="C53" s="18">
        <v>3577</v>
      </c>
      <c r="D53" s="18">
        <v>3476</v>
      </c>
      <c r="E53" s="31"/>
      <c r="F53" s="19">
        <f t="shared" si="17"/>
        <v>-101</v>
      </c>
      <c r="G53" s="19">
        <v>4.9657499862999996</v>
      </c>
      <c r="H53" s="19">
        <v>-58.580215560500001</v>
      </c>
      <c r="I53" s="19">
        <v>-47.385534425700001</v>
      </c>
      <c r="J53" s="19"/>
      <c r="K53" s="21">
        <f t="shared" si="18"/>
        <v>-2.8235951915012603</v>
      </c>
      <c r="L53" s="21">
        <f t="shared" si="19"/>
        <v>0.13882443350015095</v>
      </c>
      <c r="M53" s="21">
        <f t="shared" si="16"/>
        <v>-1.6376912373637142</v>
      </c>
      <c r="N53" s="21">
        <f t="shared" si="16"/>
        <v>-1.3247283876348881</v>
      </c>
    </row>
    <row r="54" spans="2:14" ht="15.75" x14ac:dyDescent="0.3">
      <c r="B54" s="17" t="s">
        <v>29</v>
      </c>
      <c r="C54" s="18">
        <v>6236</v>
      </c>
      <c r="D54" s="18">
        <v>6254</v>
      </c>
      <c r="E54" s="31"/>
      <c r="F54" s="19">
        <f t="shared" si="17"/>
        <v>18</v>
      </c>
      <c r="G54" s="19">
        <v>8.657091673</v>
      </c>
      <c r="H54" s="19">
        <v>-29.741057332899999</v>
      </c>
      <c r="I54" s="19">
        <v>39.083965659900002</v>
      </c>
      <c r="J54" s="19"/>
      <c r="K54" s="21">
        <f t="shared" si="18"/>
        <v>0.28864656831302238</v>
      </c>
      <c r="L54" s="21">
        <f t="shared" si="19"/>
        <v>0.13882443349904072</v>
      </c>
      <c r="M54" s="21">
        <f t="shared" si="16"/>
        <v>-0.47692522984124075</v>
      </c>
      <c r="N54" s="21">
        <f t="shared" si="16"/>
        <v>0.62674736465522241</v>
      </c>
    </row>
    <row r="55" spans="2:14" ht="15.75" x14ac:dyDescent="0.3">
      <c r="B55" s="17" t="s">
        <v>30</v>
      </c>
      <c r="C55" s="18">
        <v>3689</v>
      </c>
      <c r="D55" s="18">
        <v>3827</v>
      </c>
      <c r="E55" s="31"/>
      <c r="F55" s="19">
        <f t="shared" si="17"/>
        <v>138</v>
      </c>
      <c r="G55" s="19">
        <v>5.1212333517999999</v>
      </c>
      <c r="H55" s="19">
        <v>12.704401024099999</v>
      </c>
      <c r="I55" s="19">
        <v>120.17436562410001</v>
      </c>
      <c r="J55" s="19"/>
      <c r="K55" s="21">
        <f t="shared" si="18"/>
        <v>3.7408511791813481</v>
      </c>
      <c r="L55" s="21">
        <f t="shared" si="19"/>
        <v>0.13882443349959583</v>
      </c>
      <c r="M55" s="21">
        <f t="shared" si="16"/>
        <v>0.34438604023041552</v>
      </c>
      <c r="N55" s="21">
        <f t="shared" si="16"/>
        <v>3.2576407054513368</v>
      </c>
    </row>
    <row r="56" spans="2:14" ht="15.75" x14ac:dyDescent="0.3">
      <c r="B56" s="17" t="s">
        <v>31</v>
      </c>
      <c r="C56" s="18">
        <v>2148</v>
      </c>
      <c r="D56" s="18">
        <v>2107</v>
      </c>
      <c r="E56" s="31"/>
      <c r="F56" s="19">
        <f t="shared" si="17"/>
        <v>-41</v>
      </c>
      <c r="G56" s="19">
        <v>2.9819488316</v>
      </c>
      <c r="H56" s="19">
        <v>33.070024523800001</v>
      </c>
      <c r="I56" s="19">
        <v>-77.051973355399994</v>
      </c>
      <c r="J56" s="19"/>
      <c r="K56" s="21">
        <f t="shared" si="18"/>
        <v>-1.9087523277467433</v>
      </c>
      <c r="L56" s="21">
        <f t="shared" si="19"/>
        <v>0.13882443350095031</v>
      </c>
      <c r="M56" s="21">
        <f t="shared" si="16"/>
        <v>1.5395728363035266</v>
      </c>
      <c r="N56" s="21">
        <f t="shared" si="16"/>
        <v>-3.5871495975512202</v>
      </c>
    </row>
    <row r="57" spans="2:14" ht="15.75" x14ac:dyDescent="0.3">
      <c r="B57" s="17" t="s">
        <v>32</v>
      </c>
      <c r="C57" s="18">
        <v>339</v>
      </c>
      <c r="D57" s="18">
        <v>329</v>
      </c>
      <c r="E57" s="31"/>
      <c r="F57" s="19">
        <f t="shared" si="17"/>
        <v>-10</v>
      </c>
      <c r="G57" s="19">
        <v>0.47061482960000001</v>
      </c>
      <c r="H57" s="19">
        <v>-8.2240181969999995</v>
      </c>
      <c r="I57" s="19">
        <v>-2.2465966325000002</v>
      </c>
      <c r="J57" s="19"/>
      <c r="K57" s="21">
        <f t="shared" si="18"/>
        <v>-2.9498525073746285</v>
      </c>
      <c r="L57" s="21">
        <f t="shared" si="19"/>
        <v>0.13882443351032059</v>
      </c>
      <c r="M57" s="21">
        <f t="shared" si="16"/>
        <v>-2.4259640699115126</v>
      </c>
      <c r="N57" s="21">
        <f t="shared" si="16"/>
        <v>-0.66271287094394893</v>
      </c>
    </row>
    <row r="58" spans="2:14" ht="15.75" x14ac:dyDescent="0.3">
      <c r="B58" s="17" t="s">
        <v>33</v>
      </c>
      <c r="C58" s="18">
        <v>778</v>
      </c>
      <c r="D58" s="18">
        <v>841</v>
      </c>
      <c r="E58" s="31"/>
      <c r="F58" s="19">
        <f t="shared" si="17"/>
        <v>63</v>
      </c>
      <c r="G58" s="19">
        <v>1.0800540926</v>
      </c>
      <c r="H58" s="19">
        <v>4.0478043712999998</v>
      </c>
      <c r="I58" s="19">
        <v>57.872141536100003</v>
      </c>
      <c r="J58" s="19"/>
      <c r="K58" s="21">
        <f t="shared" si="18"/>
        <v>8.0976863753213344</v>
      </c>
      <c r="L58" s="21">
        <f t="shared" si="19"/>
        <v>0.13882443349615414</v>
      </c>
      <c r="M58" s="21">
        <f t="shared" si="16"/>
        <v>0.52028333821336759</v>
      </c>
      <c r="N58" s="21">
        <f t="shared" si="16"/>
        <v>7.438578603611834</v>
      </c>
    </row>
    <row r="59" spans="2:14" ht="15.75" x14ac:dyDescent="0.3">
      <c r="B59" s="17" t="s">
        <v>34</v>
      </c>
      <c r="C59" s="18">
        <v>612</v>
      </c>
      <c r="D59" s="18">
        <v>582</v>
      </c>
      <c r="E59" s="31"/>
      <c r="F59" s="19">
        <f t="shared" si="17"/>
        <v>-30</v>
      </c>
      <c r="G59" s="19">
        <v>0.84960553299999997</v>
      </c>
      <c r="H59" s="19">
        <v>-17.474262420399999</v>
      </c>
      <c r="I59" s="19">
        <v>-13.3753431126</v>
      </c>
      <c r="J59" s="19"/>
      <c r="K59" s="21">
        <f t="shared" si="18"/>
        <v>-4.9019607843137303</v>
      </c>
      <c r="L59" s="21">
        <f t="shared" si="19"/>
        <v>0.13882443349673146</v>
      </c>
      <c r="M59" s="21">
        <f t="shared" si="16"/>
        <v>-2.8552716373202669</v>
      </c>
      <c r="N59" s="21">
        <f t="shared" si="16"/>
        <v>-2.1855135804902059</v>
      </c>
    </row>
    <row r="60" spans="2:14" ht="15.75" x14ac:dyDescent="0.3">
      <c r="B60" s="17" t="s">
        <v>35</v>
      </c>
      <c r="C60" s="18">
        <v>4768</v>
      </c>
      <c r="D60" s="18">
        <v>4817</v>
      </c>
      <c r="E60" s="31"/>
      <c r="F60" s="19">
        <f t="shared" si="17"/>
        <v>49</v>
      </c>
      <c r="G60" s="19">
        <v>6.6191489893000002</v>
      </c>
      <c r="H60" s="19">
        <v>56.227171822400003</v>
      </c>
      <c r="I60" s="19">
        <v>-13.8463208117</v>
      </c>
      <c r="J60" s="19"/>
      <c r="K60" s="21">
        <f t="shared" si="18"/>
        <v>1.0276845637583909</v>
      </c>
      <c r="L60" s="21">
        <f t="shared" si="19"/>
        <v>0.1388244335004174</v>
      </c>
      <c r="M60" s="21">
        <f t="shared" si="16"/>
        <v>1.179261153993294</v>
      </c>
      <c r="N60" s="21">
        <f t="shared" si="16"/>
        <v>-0.29040102373532051</v>
      </c>
    </row>
    <row r="61" spans="2:14" ht="15.75" x14ac:dyDescent="0.3">
      <c r="B61" s="17" t="s">
        <v>36</v>
      </c>
      <c r="C61" s="18">
        <v>5819</v>
      </c>
      <c r="D61" s="18">
        <v>6013</v>
      </c>
      <c r="E61" s="31"/>
      <c r="F61" s="19">
        <f t="shared" si="17"/>
        <v>194</v>
      </c>
      <c r="G61" s="19">
        <v>8.0781937852999999</v>
      </c>
      <c r="H61" s="19">
        <v>38.323071873300002</v>
      </c>
      <c r="I61" s="19">
        <v>147.59873434139999</v>
      </c>
      <c r="J61" s="19"/>
      <c r="K61" s="21">
        <f t="shared" si="18"/>
        <v>3.3339061694449112</v>
      </c>
      <c r="L61" s="21">
        <f t="shared" si="19"/>
        <v>0.13882443349888529</v>
      </c>
      <c r="M61" s="21">
        <f t="shared" si="16"/>
        <v>0.65858518428081325</v>
      </c>
      <c r="N61" s="21">
        <f t="shared" si="16"/>
        <v>2.5364965516652349</v>
      </c>
    </row>
    <row r="62" spans="2:14" ht="15.75" x14ac:dyDescent="0.3">
      <c r="B62" s="17" t="s">
        <v>37</v>
      </c>
      <c r="C62" s="18">
        <v>1594</v>
      </c>
      <c r="D62" s="18">
        <v>1581</v>
      </c>
      <c r="E62" s="31"/>
      <c r="F62" s="19">
        <f t="shared" si="17"/>
        <v>-13</v>
      </c>
      <c r="G62" s="19">
        <v>2.21286147</v>
      </c>
      <c r="H62" s="19">
        <v>-0.92761624980000001</v>
      </c>
      <c r="I62" s="19">
        <v>-14.2852452202</v>
      </c>
      <c r="J62" s="19"/>
      <c r="K62" s="21">
        <f t="shared" si="18"/>
        <v>-0.81555834378921332</v>
      </c>
      <c r="L62" s="21">
        <f t="shared" si="19"/>
        <v>0.13882443350061724</v>
      </c>
      <c r="M62" s="21">
        <f t="shared" si="16"/>
        <v>-5.819424402759843E-2</v>
      </c>
      <c r="N62" s="21">
        <f t="shared" si="16"/>
        <v>-0.89618853326223213</v>
      </c>
    </row>
    <row r="63" spans="2:14" ht="15.75" x14ac:dyDescent="0.3">
      <c r="B63" s="23" t="s">
        <v>38</v>
      </c>
      <c r="C63" s="24">
        <f>SUM(C47:C62)</f>
        <v>47132</v>
      </c>
      <c r="D63" s="24">
        <f>SUM(D47:D62)</f>
        <v>48108</v>
      </c>
      <c r="E63" s="25"/>
      <c r="F63" s="26">
        <f>SUM(F47:F62)</f>
        <v>976</v>
      </c>
      <c r="G63" s="26">
        <f>SUM(G47:G62)</f>
        <v>65.430731997100011</v>
      </c>
      <c r="H63" s="26">
        <f>SUM(H47:H62)</f>
        <v>404.39264935249997</v>
      </c>
      <c r="I63" s="26">
        <f>SUM(I47:I62)</f>
        <v>506.17661865070005</v>
      </c>
      <c r="J63" s="19"/>
      <c r="K63" s="27">
        <f t="shared" si="18"/>
        <v>2.0707799371976643</v>
      </c>
      <c r="L63" s="27">
        <f t="shared" si="19"/>
        <v>0.13882443349975127</v>
      </c>
      <c r="M63" s="27">
        <f t="shared" si="19"/>
        <v>0.8580001895792666</v>
      </c>
      <c r="N63" s="27">
        <f t="shared" si="19"/>
        <v>1.0739553141192903</v>
      </c>
    </row>
    <row r="66" spans="2:14" ht="24" customHeight="1" x14ac:dyDescent="0.4">
      <c r="B66" s="32" t="s">
        <v>13</v>
      </c>
      <c r="C66" s="32"/>
      <c r="D66" s="32"/>
    </row>
    <row r="67" spans="2:14" ht="19.5" x14ac:dyDescent="0.35">
      <c r="C67" s="3" t="s">
        <v>1</v>
      </c>
      <c r="D67" s="3"/>
      <c r="F67" s="5" t="s">
        <v>2</v>
      </c>
      <c r="K67" s="5" t="s">
        <v>3</v>
      </c>
    </row>
    <row r="68" spans="2:14" ht="15.75" customHeight="1" x14ac:dyDescent="0.3">
      <c r="C68" s="6" t="s">
        <v>4</v>
      </c>
      <c r="D68" s="6" t="s">
        <v>5</v>
      </c>
      <c r="E68" s="7"/>
      <c r="F68" s="8" t="s">
        <v>6</v>
      </c>
      <c r="G68" s="9" t="s">
        <v>7</v>
      </c>
      <c r="H68" s="9"/>
      <c r="I68" s="9"/>
      <c r="J68" s="10"/>
      <c r="K68" s="11" t="s">
        <v>6</v>
      </c>
      <c r="L68" s="9" t="s">
        <v>7</v>
      </c>
      <c r="M68" s="9"/>
      <c r="N68" s="9"/>
    </row>
    <row r="69" spans="2:14" ht="15.75" x14ac:dyDescent="0.3">
      <c r="B69" s="12" t="s">
        <v>21</v>
      </c>
      <c r="C69" s="13"/>
      <c r="D69" s="13"/>
      <c r="E69" s="7"/>
      <c r="F69" s="13"/>
      <c r="G69" s="28" t="s">
        <v>9</v>
      </c>
      <c r="H69" s="14" t="s">
        <v>10</v>
      </c>
      <c r="I69" s="28" t="s">
        <v>11</v>
      </c>
      <c r="J69" s="15"/>
      <c r="K69" s="16"/>
      <c r="L69" s="28" t="s">
        <v>9</v>
      </c>
      <c r="M69" s="14" t="s">
        <v>10</v>
      </c>
      <c r="N69" s="28" t="s">
        <v>11</v>
      </c>
    </row>
    <row r="70" spans="2:14" ht="15.75" x14ac:dyDescent="0.3">
      <c r="B70" s="17" t="s">
        <v>22</v>
      </c>
      <c r="C70" s="18">
        <v>815</v>
      </c>
      <c r="D70" s="18">
        <v>820</v>
      </c>
      <c r="E70" s="31"/>
      <c r="F70" s="19">
        <f>+D70-C70</f>
        <v>5</v>
      </c>
      <c r="G70" s="19">
        <v>1.1314191330000001</v>
      </c>
      <c r="H70" s="19">
        <v>15.777336762399999</v>
      </c>
      <c r="I70" s="19">
        <v>-11.908755895400001</v>
      </c>
      <c r="J70" s="19"/>
      <c r="K70" s="21">
        <f>+((D70/C70)-1)*100</f>
        <v>0.61349693251533388</v>
      </c>
      <c r="L70" s="21">
        <f>+((($C70+G70)/$C70)-1)*100</f>
        <v>0.1388244334969313</v>
      </c>
      <c r="M70" s="21">
        <f t="shared" ref="M70:N85" si="20">+((($C70+H70)/$C70)-1)*100</f>
        <v>1.9358695413987714</v>
      </c>
      <c r="N70" s="21">
        <f t="shared" si="20"/>
        <v>-1.4611970423803688</v>
      </c>
    </row>
    <row r="71" spans="2:14" ht="15.75" x14ac:dyDescent="0.3">
      <c r="B71" s="17" t="s">
        <v>24</v>
      </c>
      <c r="C71" s="18">
        <v>116</v>
      </c>
      <c r="D71" s="18">
        <v>106</v>
      </c>
      <c r="E71" s="31"/>
      <c r="F71" s="19">
        <f t="shared" ref="F71:F84" si="21">+D71-C71</f>
        <v>-10</v>
      </c>
      <c r="G71" s="19">
        <v>0.16103634289999999</v>
      </c>
      <c r="H71" s="19">
        <v>-1.0361198474</v>
      </c>
      <c r="I71" s="19">
        <v>-9.1249164955000008</v>
      </c>
      <c r="J71" s="19"/>
      <c r="K71" s="21">
        <f t="shared" ref="K71:K85" si="22">+((D71/C71)-1)*100</f>
        <v>-8.6206896551724093</v>
      </c>
      <c r="L71" s="21">
        <f t="shared" ref="L71:L85" si="23">+((($C71+G71)/$C71)-1)*100</f>
        <v>0.13882443353447904</v>
      </c>
      <c r="M71" s="21">
        <f t="shared" si="20"/>
        <v>-0.89320676499999863</v>
      </c>
      <c r="N71" s="21">
        <f t="shared" si="20"/>
        <v>-7.8663073237069003</v>
      </c>
    </row>
    <row r="72" spans="2:14" ht="15.75" x14ac:dyDescent="0.3">
      <c r="B72" s="17" t="s">
        <v>25</v>
      </c>
      <c r="C72" s="18">
        <v>23</v>
      </c>
      <c r="D72" s="18">
        <v>23</v>
      </c>
      <c r="E72" s="31"/>
      <c r="F72" s="19">
        <f t="shared" si="21"/>
        <v>0</v>
      </c>
      <c r="G72" s="19">
        <v>3.1929619700000002E-2</v>
      </c>
      <c r="H72" s="19">
        <v>-0.1359625488</v>
      </c>
      <c r="I72" s="19">
        <v>0.1040329291</v>
      </c>
      <c r="J72" s="19"/>
      <c r="K72" s="21">
        <f t="shared" si="22"/>
        <v>0</v>
      </c>
      <c r="L72" s="21">
        <f t="shared" si="23"/>
        <v>0.13882443347825735</v>
      </c>
      <c r="M72" s="21">
        <f t="shared" si="20"/>
        <v>-0.59114151652173152</v>
      </c>
      <c r="N72" s="21">
        <f t="shared" si="20"/>
        <v>0.45231708304347418</v>
      </c>
    </row>
    <row r="73" spans="2:14" ht="15.75" x14ac:dyDescent="0.3">
      <c r="B73" s="17" t="s">
        <v>26</v>
      </c>
      <c r="C73" s="18">
        <v>611</v>
      </c>
      <c r="D73" s="18">
        <v>608</v>
      </c>
      <c r="E73" s="31"/>
      <c r="F73" s="19">
        <f t="shared" si="21"/>
        <v>-3</v>
      </c>
      <c r="G73" s="19">
        <v>0.84821728870000002</v>
      </c>
      <c r="H73" s="19">
        <v>-12.349055698900001</v>
      </c>
      <c r="I73" s="19">
        <v>8.5008384102000001</v>
      </c>
      <c r="J73" s="19"/>
      <c r="K73" s="21">
        <f t="shared" si="22"/>
        <v>-0.49099836333879043</v>
      </c>
      <c r="L73" s="21">
        <f t="shared" si="23"/>
        <v>0.13882443350246021</v>
      </c>
      <c r="M73" s="21">
        <f t="shared" si="20"/>
        <v>-2.0211220456464729</v>
      </c>
      <c r="N73" s="21">
        <f t="shared" si="20"/>
        <v>1.3912992488052334</v>
      </c>
    </row>
    <row r="74" spans="2:14" ht="15.75" x14ac:dyDescent="0.3">
      <c r="B74" s="17" t="s">
        <v>27</v>
      </c>
      <c r="C74" s="18">
        <v>556</v>
      </c>
      <c r="D74" s="18">
        <v>612</v>
      </c>
      <c r="E74" s="31"/>
      <c r="F74" s="19">
        <f t="shared" si="21"/>
        <v>56</v>
      </c>
      <c r="G74" s="19">
        <v>0.77186385030000004</v>
      </c>
      <c r="H74" s="19">
        <v>-4.7043946858999997</v>
      </c>
      <c r="I74" s="19">
        <v>59.9325308357</v>
      </c>
      <c r="J74" s="19"/>
      <c r="K74" s="21">
        <f t="shared" si="22"/>
        <v>10.07194244604317</v>
      </c>
      <c r="L74" s="21">
        <f t="shared" si="23"/>
        <v>0.13882443350718976</v>
      </c>
      <c r="M74" s="21">
        <f t="shared" si="20"/>
        <v>-0.84611415214027597</v>
      </c>
      <c r="N74" s="21">
        <f t="shared" si="20"/>
        <v>10.779232164694253</v>
      </c>
    </row>
    <row r="75" spans="2:14" ht="15.75" x14ac:dyDescent="0.3">
      <c r="B75" s="17" t="s">
        <v>28</v>
      </c>
      <c r="C75" s="18">
        <v>1927</v>
      </c>
      <c r="D75" s="18">
        <v>1881</v>
      </c>
      <c r="E75" s="31"/>
      <c r="F75" s="19">
        <f t="shared" si="21"/>
        <v>-46</v>
      </c>
      <c r="G75" s="19">
        <v>2.6751468334999999</v>
      </c>
      <c r="H75" s="19">
        <v>-40.297168745</v>
      </c>
      <c r="I75" s="19">
        <v>-8.3779780886000008</v>
      </c>
      <c r="J75" s="19"/>
      <c r="K75" s="21">
        <f t="shared" si="22"/>
        <v>-2.3871302542812667</v>
      </c>
      <c r="L75" s="21">
        <f t="shared" si="23"/>
        <v>0.13882443349766405</v>
      </c>
      <c r="M75" s="21">
        <f t="shared" si="20"/>
        <v>-2.0911867537623197</v>
      </c>
      <c r="N75" s="21">
        <f t="shared" si="20"/>
        <v>-0.43476793402179581</v>
      </c>
    </row>
    <row r="76" spans="2:14" ht="15.75" x14ac:dyDescent="0.3">
      <c r="B76" s="17" t="s">
        <v>29</v>
      </c>
      <c r="C76" s="18">
        <v>3813</v>
      </c>
      <c r="D76" s="18">
        <v>3743</v>
      </c>
      <c r="E76" s="31"/>
      <c r="F76" s="19">
        <f t="shared" si="21"/>
        <v>-70</v>
      </c>
      <c r="G76" s="19">
        <v>5.2933756492999997</v>
      </c>
      <c r="H76" s="19">
        <v>-4.1995680396999999</v>
      </c>
      <c r="I76" s="19">
        <v>-71.093807609699994</v>
      </c>
      <c r="J76" s="19"/>
      <c r="K76" s="21">
        <f t="shared" si="22"/>
        <v>-1.8358248098609975</v>
      </c>
      <c r="L76" s="21">
        <f t="shared" si="23"/>
        <v>0.13882443349855222</v>
      </c>
      <c r="M76" s="21">
        <f t="shared" si="20"/>
        <v>-0.11013815997115151</v>
      </c>
      <c r="N76" s="21">
        <f t="shared" si="20"/>
        <v>-1.8645110833910294</v>
      </c>
    </row>
    <row r="77" spans="2:14" ht="15.75" x14ac:dyDescent="0.3">
      <c r="B77" s="17" t="s">
        <v>30</v>
      </c>
      <c r="C77" s="18">
        <v>669</v>
      </c>
      <c r="D77" s="18">
        <v>701</v>
      </c>
      <c r="E77" s="31"/>
      <c r="F77" s="19">
        <f t="shared" si="21"/>
        <v>32</v>
      </c>
      <c r="G77" s="19">
        <v>0.92873546009999997</v>
      </c>
      <c r="H77" s="19">
        <v>6.6281443229999999</v>
      </c>
      <c r="I77" s="19">
        <v>24.443120216899999</v>
      </c>
      <c r="J77" s="19"/>
      <c r="K77" s="21">
        <f t="shared" si="22"/>
        <v>4.7832585949177941</v>
      </c>
      <c r="L77" s="21">
        <f t="shared" si="23"/>
        <v>0.13882443349775286</v>
      </c>
      <c r="M77" s="21">
        <f t="shared" si="20"/>
        <v>0.99075400941703862</v>
      </c>
      <c r="N77" s="21">
        <f t="shared" si="20"/>
        <v>3.6536801520029805</v>
      </c>
    </row>
    <row r="78" spans="2:14" ht="15.75" x14ac:dyDescent="0.3">
      <c r="B78" s="17" t="s">
        <v>31</v>
      </c>
      <c r="C78" s="18">
        <v>1993</v>
      </c>
      <c r="D78" s="18">
        <v>1905</v>
      </c>
      <c r="E78" s="31"/>
      <c r="F78" s="19">
        <f t="shared" si="21"/>
        <v>-88</v>
      </c>
      <c r="G78" s="19">
        <v>2.7667709596000001</v>
      </c>
      <c r="H78" s="19">
        <v>27.2151754283</v>
      </c>
      <c r="I78" s="19">
        <v>-117.981946388</v>
      </c>
      <c r="J78" s="19"/>
      <c r="K78" s="21">
        <f t="shared" si="22"/>
        <v>-4.4154540893125986</v>
      </c>
      <c r="L78" s="21">
        <f t="shared" si="23"/>
        <v>0.13882443349724216</v>
      </c>
      <c r="M78" s="21">
        <f t="shared" si="20"/>
        <v>1.3655381549573464</v>
      </c>
      <c r="N78" s="21">
        <f t="shared" si="20"/>
        <v>-5.9198166777722054</v>
      </c>
    </row>
    <row r="79" spans="2:14" ht="15.75" x14ac:dyDescent="0.3">
      <c r="B79" s="17" t="s">
        <v>32</v>
      </c>
      <c r="C79" s="18">
        <v>110</v>
      </c>
      <c r="D79" s="18">
        <v>100</v>
      </c>
      <c r="E79" s="31"/>
      <c r="F79" s="19">
        <f t="shared" si="21"/>
        <v>-10</v>
      </c>
      <c r="G79" s="19">
        <v>0.1527068768</v>
      </c>
      <c r="H79" s="19">
        <v>-1.5695378722</v>
      </c>
      <c r="I79" s="19">
        <v>-8.5831690046000002</v>
      </c>
      <c r="J79" s="19"/>
      <c r="K79" s="21">
        <f t="shared" si="22"/>
        <v>-9.0909090909090935</v>
      </c>
      <c r="L79" s="21">
        <f t="shared" si="23"/>
        <v>0.13882443345454298</v>
      </c>
      <c r="M79" s="21">
        <f t="shared" si="20"/>
        <v>-1.4268526110909119</v>
      </c>
      <c r="N79" s="21">
        <f t="shared" si="20"/>
        <v>-7.802880913272725</v>
      </c>
    </row>
    <row r="80" spans="2:14" ht="15.75" x14ac:dyDescent="0.3">
      <c r="B80" s="17" t="s">
        <v>33</v>
      </c>
      <c r="C80" s="18">
        <v>372</v>
      </c>
      <c r="D80" s="18">
        <v>380</v>
      </c>
      <c r="E80" s="31"/>
      <c r="F80" s="19">
        <f t="shared" si="21"/>
        <v>8</v>
      </c>
      <c r="G80" s="19">
        <v>0.51642689259999996</v>
      </c>
      <c r="H80" s="19">
        <v>1.0517737</v>
      </c>
      <c r="I80" s="19">
        <v>6.4317994073999998</v>
      </c>
      <c r="J80" s="19"/>
      <c r="K80" s="21">
        <f t="shared" si="22"/>
        <v>2.1505376344086002</v>
      </c>
      <c r="L80" s="21">
        <f t="shared" si="23"/>
        <v>0.13882443349462203</v>
      </c>
      <c r="M80" s="21">
        <f t="shared" si="20"/>
        <v>0.28273486559140526</v>
      </c>
      <c r="N80" s="21">
        <f t="shared" si="20"/>
        <v>1.7289783353225729</v>
      </c>
    </row>
    <row r="81" spans="2:14" ht="15.75" x14ac:dyDescent="0.3">
      <c r="B81" s="17" t="s">
        <v>34</v>
      </c>
      <c r="C81" s="18">
        <v>326</v>
      </c>
      <c r="D81" s="18">
        <v>301</v>
      </c>
      <c r="E81" s="31"/>
      <c r="F81" s="19">
        <f t="shared" si="21"/>
        <v>-25</v>
      </c>
      <c r="G81" s="19">
        <v>0.45256765319999998</v>
      </c>
      <c r="H81" s="19">
        <v>-22.3992760774</v>
      </c>
      <c r="I81" s="19">
        <v>-3.0532915757999999</v>
      </c>
      <c r="J81" s="19"/>
      <c r="K81" s="21">
        <f t="shared" si="22"/>
        <v>-7.6687116564417179</v>
      </c>
      <c r="L81" s="21">
        <f t="shared" si="23"/>
        <v>0.1388244334969313</v>
      </c>
      <c r="M81" s="21">
        <f t="shared" si="20"/>
        <v>-6.8709435820245357</v>
      </c>
      <c r="N81" s="21">
        <f t="shared" si="20"/>
        <v>-0.93659250791411353</v>
      </c>
    </row>
    <row r="82" spans="2:14" ht="15.75" x14ac:dyDescent="0.3">
      <c r="B82" s="17" t="s">
        <v>35</v>
      </c>
      <c r="C82" s="18">
        <v>1730</v>
      </c>
      <c r="D82" s="18">
        <v>1651</v>
      </c>
      <c r="E82" s="31"/>
      <c r="F82" s="19">
        <f t="shared" si="21"/>
        <v>-79</v>
      </c>
      <c r="G82" s="19">
        <v>2.4016626995000001</v>
      </c>
      <c r="H82" s="19">
        <v>5.0161139330999998</v>
      </c>
      <c r="I82" s="19">
        <v>-86.417776632699997</v>
      </c>
      <c r="J82" s="19"/>
      <c r="K82" s="21">
        <f t="shared" si="22"/>
        <v>-4.5664739884393013</v>
      </c>
      <c r="L82" s="21">
        <f t="shared" si="23"/>
        <v>0.13882443349710893</v>
      </c>
      <c r="M82" s="21">
        <f t="shared" si="20"/>
        <v>0.28994878226011878</v>
      </c>
      <c r="N82" s="21">
        <f t="shared" si="20"/>
        <v>-4.9952472042023128</v>
      </c>
    </row>
    <row r="83" spans="2:14" ht="15.75" x14ac:dyDescent="0.3">
      <c r="B83" s="17" t="s">
        <v>36</v>
      </c>
      <c r="C83" s="18">
        <v>1804</v>
      </c>
      <c r="D83" s="18">
        <v>1813</v>
      </c>
      <c r="E83" s="31"/>
      <c r="F83" s="19">
        <f t="shared" si="21"/>
        <v>9</v>
      </c>
      <c r="G83" s="19">
        <v>2.5043927802999999</v>
      </c>
      <c r="H83" s="19">
        <v>-4.6464375848000001</v>
      </c>
      <c r="I83" s="19">
        <v>11.142044804499999</v>
      </c>
      <c r="J83" s="19"/>
      <c r="K83" s="21">
        <f t="shared" si="22"/>
        <v>0.49889135254987949</v>
      </c>
      <c r="L83" s="21">
        <f t="shared" si="23"/>
        <v>0.13882443349777507</v>
      </c>
      <c r="M83" s="21">
        <f t="shared" si="20"/>
        <v>-0.25756305902439047</v>
      </c>
      <c r="N83" s="21">
        <f t="shared" si="20"/>
        <v>0.61762997807650599</v>
      </c>
    </row>
    <row r="84" spans="2:14" ht="15.75" x14ac:dyDescent="0.3">
      <c r="B84" s="17" t="s">
        <v>37</v>
      </c>
      <c r="C84" s="18">
        <v>941</v>
      </c>
      <c r="D84" s="18">
        <v>897</v>
      </c>
      <c r="E84" s="31"/>
      <c r="F84" s="19">
        <f t="shared" si="21"/>
        <v>-44</v>
      </c>
      <c r="G84" s="19">
        <v>1.3063379192</v>
      </c>
      <c r="H84" s="19">
        <v>1.9827682263999999</v>
      </c>
      <c r="I84" s="19">
        <v>-47.289106145700003</v>
      </c>
      <c r="J84" s="19"/>
      <c r="K84" s="21">
        <f t="shared" si="22"/>
        <v>-4.6758767268862966</v>
      </c>
      <c r="L84" s="21">
        <f t="shared" si="23"/>
        <v>0.13882443349628737</v>
      </c>
      <c r="M84" s="21">
        <f t="shared" si="20"/>
        <v>0.2107086319234952</v>
      </c>
      <c r="N84" s="21">
        <f t="shared" si="20"/>
        <v>-5.0254097923166814</v>
      </c>
    </row>
    <row r="85" spans="2:14" ht="15.75" x14ac:dyDescent="0.3">
      <c r="B85" s="23" t="s">
        <v>38</v>
      </c>
      <c r="C85" s="24">
        <f>SUM(C69:C84)</f>
        <v>15806</v>
      </c>
      <c r="D85" s="24">
        <f>SUM(D69:D84)</f>
        <v>15541</v>
      </c>
      <c r="E85" s="25"/>
      <c r="F85" s="26">
        <f>SUM(F69:F84)</f>
        <v>-265</v>
      </c>
      <c r="G85" s="26">
        <f>SUM(G69:G84)</f>
        <v>21.942589958700001</v>
      </c>
      <c r="H85" s="26">
        <f>SUM(H69:H84)</f>
        <v>-33.666208726899995</v>
      </c>
      <c r="I85" s="26">
        <f>SUM(I69:I84)</f>
        <v>-253.27638123219998</v>
      </c>
      <c r="J85" s="19"/>
      <c r="K85" s="27">
        <f t="shared" si="22"/>
        <v>-1.6765785144881695</v>
      </c>
      <c r="L85" s="27">
        <f t="shared" si="23"/>
        <v>0.13882443349804152</v>
      </c>
      <c r="M85" s="27">
        <f t="shared" si="20"/>
        <v>-0.21299638571997681</v>
      </c>
      <c r="N85" s="27">
        <f t="shared" si="20"/>
        <v>-1.6024065622687544</v>
      </c>
    </row>
    <row r="86" spans="2:14" ht="15.75" x14ac:dyDescent="0.3">
      <c r="K86" s="33"/>
      <c r="L86" s="33"/>
      <c r="M86" s="33"/>
      <c r="N86" s="33"/>
    </row>
    <row r="88" spans="2:14" ht="24" customHeight="1" x14ac:dyDescent="0.4">
      <c r="B88" s="32" t="s">
        <v>40</v>
      </c>
      <c r="C88" s="32"/>
      <c r="D88" s="32"/>
    </row>
    <row r="89" spans="2:14" ht="19.5" x14ac:dyDescent="0.35">
      <c r="C89" s="3" t="s">
        <v>1</v>
      </c>
      <c r="D89" s="3"/>
      <c r="F89" s="5" t="s">
        <v>2</v>
      </c>
      <c r="K89" s="5" t="s">
        <v>3</v>
      </c>
    </row>
    <row r="90" spans="2:14" ht="15.75" customHeight="1" x14ac:dyDescent="0.3">
      <c r="C90" s="6" t="s">
        <v>4</v>
      </c>
      <c r="D90" s="6" t="s">
        <v>5</v>
      </c>
      <c r="E90" s="7"/>
      <c r="F90" s="8" t="s">
        <v>6</v>
      </c>
      <c r="G90" s="9" t="s">
        <v>7</v>
      </c>
      <c r="H90" s="9"/>
      <c r="I90" s="9"/>
      <c r="J90" s="10"/>
      <c r="K90" s="11" t="s">
        <v>6</v>
      </c>
      <c r="L90" s="9" t="s">
        <v>7</v>
      </c>
      <c r="M90" s="9"/>
      <c r="N90" s="9"/>
    </row>
    <row r="91" spans="2:14" ht="15.75" x14ac:dyDescent="0.3">
      <c r="B91" s="12" t="s">
        <v>21</v>
      </c>
      <c r="C91" s="13"/>
      <c r="D91" s="13"/>
      <c r="E91" s="7"/>
      <c r="F91" s="13"/>
      <c r="G91" s="28" t="s">
        <v>9</v>
      </c>
      <c r="H91" s="14" t="s">
        <v>10</v>
      </c>
      <c r="I91" s="28" t="s">
        <v>11</v>
      </c>
      <c r="J91" s="15"/>
      <c r="K91" s="16"/>
      <c r="L91" s="28" t="s">
        <v>9</v>
      </c>
      <c r="M91" s="14" t="s">
        <v>10</v>
      </c>
      <c r="N91" s="28" t="s">
        <v>11</v>
      </c>
    </row>
    <row r="92" spans="2:14" ht="15.75" x14ac:dyDescent="0.3">
      <c r="B92" s="17" t="s">
        <v>22</v>
      </c>
      <c r="C92" s="18">
        <v>741</v>
      </c>
      <c r="D92" s="18">
        <v>793</v>
      </c>
      <c r="E92" s="31"/>
      <c r="F92" s="19">
        <f t="shared" ref="F92:F106" si="24">+D92-C92</f>
        <v>52</v>
      </c>
      <c r="G92" s="19">
        <v>1.0286890522000001</v>
      </c>
      <c r="H92" s="19">
        <v>13.8988268188</v>
      </c>
      <c r="I92" s="19">
        <v>37.072484129000003</v>
      </c>
      <c r="J92" s="19"/>
      <c r="K92" s="21">
        <f>+((D92/C92)-1)*100</f>
        <v>7.0175438596491224</v>
      </c>
      <c r="L92" s="21">
        <f>+((($C92+G92)/$C92)-1)*100</f>
        <v>0.13882443349526596</v>
      </c>
      <c r="M92" s="21">
        <f t="shared" ref="M92:N107" si="25">+((($C92+H92)/$C92)-1)*100</f>
        <v>1.8756851307422329</v>
      </c>
      <c r="N92" s="21">
        <f t="shared" si="25"/>
        <v>5.0030342954116014</v>
      </c>
    </row>
    <row r="93" spans="2:14" ht="15.75" x14ac:dyDescent="0.3">
      <c r="B93" s="17" t="s">
        <v>24</v>
      </c>
      <c r="C93" s="18">
        <v>87</v>
      </c>
      <c r="D93" s="18">
        <v>85</v>
      </c>
      <c r="E93" s="31"/>
      <c r="F93" s="19">
        <f t="shared" si="24"/>
        <v>-2</v>
      </c>
      <c r="G93" s="19">
        <v>0.12077725709999999</v>
      </c>
      <c r="H93" s="19">
        <v>-1.2658053520999999</v>
      </c>
      <c r="I93" s="19">
        <v>-0.85497190509999998</v>
      </c>
      <c r="J93" s="19"/>
      <c r="K93" s="21">
        <f t="shared" ref="K93:K151" si="26">+((D93/C93)-1)*100</f>
        <v>-2.2988505747126409</v>
      </c>
      <c r="L93" s="21">
        <f t="shared" ref="L93:N128" si="27">+((($C93+G93)/$C93)-1)*100</f>
        <v>0.13882443344828133</v>
      </c>
      <c r="M93" s="21">
        <f t="shared" si="25"/>
        <v>-1.4549486805747192</v>
      </c>
      <c r="N93" s="21">
        <f t="shared" si="25"/>
        <v>-0.98272632770115553</v>
      </c>
    </row>
    <row r="94" spans="2:14" ht="15.75" x14ac:dyDescent="0.3">
      <c r="B94" s="17" t="s">
        <v>25</v>
      </c>
      <c r="C94" s="18">
        <v>3</v>
      </c>
      <c r="D94" s="18">
        <v>2</v>
      </c>
      <c r="E94" s="31"/>
      <c r="F94" s="19">
        <f t="shared" si="24"/>
        <v>-1</v>
      </c>
      <c r="G94" s="19">
        <v>4.1647330000000003E-3</v>
      </c>
      <c r="H94" s="19">
        <v>-8.7793574599999993E-2</v>
      </c>
      <c r="I94" s="19">
        <v>-0.91637115840000005</v>
      </c>
      <c r="J94" s="19"/>
      <c r="K94" s="21"/>
      <c r="L94" s="21"/>
      <c r="M94" s="21"/>
      <c r="N94" s="21"/>
    </row>
    <row r="95" spans="2:14" ht="15.75" x14ac:dyDescent="0.3">
      <c r="B95" s="17" t="s">
        <v>26</v>
      </c>
      <c r="C95" s="18">
        <v>852</v>
      </c>
      <c r="D95" s="18">
        <v>851</v>
      </c>
      <c r="E95" s="31"/>
      <c r="F95" s="19">
        <f t="shared" si="24"/>
        <v>-1</v>
      </c>
      <c r="G95" s="19">
        <v>1.1827841734</v>
      </c>
      <c r="H95" s="19">
        <v>-14.841837222800001</v>
      </c>
      <c r="I95" s="19">
        <v>12.659053049400001</v>
      </c>
      <c r="J95" s="19"/>
      <c r="K95" s="21">
        <f t="shared" si="26"/>
        <v>-0.11737089201877549</v>
      </c>
      <c r="L95" s="21">
        <f t="shared" si="27"/>
        <v>0.13882443349766405</v>
      </c>
      <c r="M95" s="21">
        <f t="shared" si="25"/>
        <v>-1.7419996740375532</v>
      </c>
      <c r="N95" s="21">
        <f t="shared" si="25"/>
        <v>1.4858043485211248</v>
      </c>
    </row>
    <row r="96" spans="2:14" ht="15.75" x14ac:dyDescent="0.3">
      <c r="B96" s="17" t="s">
        <v>27</v>
      </c>
      <c r="C96" s="18">
        <v>133</v>
      </c>
      <c r="D96" s="18">
        <v>141</v>
      </c>
      <c r="E96" s="31"/>
      <c r="F96" s="19">
        <f t="shared" si="24"/>
        <v>8</v>
      </c>
      <c r="G96" s="19">
        <v>0.18463649660000001</v>
      </c>
      <c r="H96" s="19">
        <v>-1.2668303728000001</v>
      </c>
      <c r="I96" s="19">
        <v>9.0821938761999998</v>
      </c>
      <c r="J96" s="19"/>
      <c r="K96" s="21">
        <f t="shared" si="26"/>
        <v>6.0150375939849621</v>
      </c>
      <c r="L96" s="21">
        <f t="shared" si="27"/>
        <v>0.13882443353383511</v>
      </c>
      <c r="M96" s="21">
        <f t="shared" si="25"/>
        <v>-0.95250403969925346</v>
      </c>
      <c r="N96" s="21">
        <f t="shared" si="25"/>
        <v>6.8287172001503693</v>
      </c>
    </row>
    <row r="97" spans="2:14" ht="15.75" x14ac:dyDescent="0.3">
      <c r="B97" s="17" t="s">
        <v>28</v>
      </c>
      <c r="C97" s="18">
        <v>1547</v>
      </c>
      <c r="D97" s="18">
        <v>1474</v>
      </c>
      <c r="E97" s="31"/>
      <c r="F97" s="19">
        <f t="shared" si="24"/>
        <v>-73</v>
      </c>
      <c r="G97" s="19">
        <v>2.1476139862000001</v>
      </c>
      <c r="H97" s="19">
        <v>-35.892745218199998</v>
      </c>
      <c r="I97" s="19">
        <v>-39.254868768000001</v>
      </c>
      <c r="J97" s="19"/>
      <c r="K97" s="21">
        <f t="shared" si="26"/>
        <v>-4.7188106011635478</v>
      </c>
      <c r="L97" s="21">
        <f t="shared" si="27"/>
        <v>0.13882443349708673</v>
      </c>
      <c r="M97" s="21">
        <f t="shared" si="25"/>
        <v>-2.3201515978151233</v>
      </c>
      <c r="N97" s="21">
        <f t="shared" si="25"/>
        <v>-2.5374834368455113</v>
      </c>
    </row>
    <row r="98" spans="2:14" ht="15.75" x14ac:dyDescent="0.3">
      <c r="B98" s="17" t="s">
        <v>29</v>
      </c>
      <c r="C98" s="18">
        <v>2523</v>
      </c>
      <c r="D98" s="18">
        <v>2594</v>
      </c>
      <c r="E98" s="31"/>
      <c r="F98" s="19">
        <f t="shared" si="24"/>
        <v>71</v>
      </c>
      <c r="G98" s="19">
        <v>3.5025404571999998</v>
      </c>
      <c r="H98" s="19">
        <v>7.7231406833999996</v>
      </c>
      <c r="I98" s="19">
        <v>59.774318859399997</v>
      </c>
      <c r="J98" s="19"/>
      <c r="K98" s="21">
        <f t="shared" si="26"/>
        <v>2.8141101862861673</v>
      </c>
      <c r="L98" s="21">
        <f t="shared" si="27"/>
        <v>0.13882443349981788</v>
      </c>
      <c r="M98" s="21">
        <f t="shared" si="25"/>
        <v>0.30610942066586766</v>
      </c>
      <c r="N98" s="21">
        <f t="shared" si="25"/>
        <v>2.3691763321204817</v>
      </c>
    </row>
    <row r="99" spans="2:14" ht="15.75" x14ac:dyDescent="0.3">
      <c r="B99" s="17" t="s">
        <v>30</v>
      </c>
      <c r="C99" s="18">
        <v>608</v>
      </c>
      <c r="D99" s="18">
        <v>536</v>
      </c>
      <c r="E99" s="31"/>
      <c r="F99" s="19">
        <f t="shared" si="24"/>
        <v>-72</v>
      </c>
      <c r="G99" s="19">
        <v>0.84405255570000004</v>
      </c>
      <c r="H99" s="19">
        <v>-1.1254143780999999</v>
      </c>
      <c r="I99" s="19">
        <v>-71.718638177599999</v>
      </c>
      <c r="J99" s="19"/>
      <c r="K99" s="21">
        <f t="shared" si="26"/>
        <v>-11.842105263157897</v>
      </c>
      <c r="L99" s="21">
        <f t="shared" si="27"/>
        <v>0.13882443350330398</v>
      </c>
      <c r="M99" s="21">
        <f t="shared" si="25"/>
        <v>-0.18510104902960123</v>
      </c>
      <c r="N99" s="21">
        <f t="shared" si="25"/>
        <v>-11.795828647631589</v>
      </c>
    </row>
    <row r="100" spans="2:14" ht="15.75" x14ac:dyDescent="0.3">
      <c r="B100" s="17" t="s">
        <v>31</v>
      </c>
      <c r="C100" s="18">
        <v>1276</v>
      </c>
      <c r="D100" s="18">
        <v>1268</v>
      </c>
      <c r="E100" s="31"/>
      <c r="F100" s="19">
        <f t="shared" si="24"/>
        <v>-8</v>
      </c>
      <c r="G100" s="19">
        <v>1.7713997715000001</v>
      </c>
      <c r="H100" s="19">
        <v>17.1314453709</v>
      </c>
      <c r="I100" s="19">
        <v>-26.902845142299999</v>
      </c>
      <c r="J100" s="19"/>
      <c r="K100" s="21">
        <f t="shared" si="26"/>
        <v>-0.62695924764890609</v>
      </c>
      <c r="L100" s="21">
        <f t="shared" si="27"/>
        <v>0.13882443350312634</v>
      </c>
      <c r="M100" s="21">
        <f t="shared" si="25"/>
        <v>1.342589762609725</v>
      </c>
      <c r="N100" s="21">
        <f t="shared" si="25"/>
        <v>-2.1083734437539192</v>
      </c>
    </row>
    <row r="101" spans="2:14" ht="15.75" x14ac:dyDescent="0.3">
      <c r="B101" s="17" t="s">
        <v>32</v>
      </c>
      <c r="C101" s="18">
        <v>227</v>
      </c>
      <c r="D101" s="18">
        <v>233</v>
      </c>
      <c r="E101" s="31"/>
      <c r="F101" s="19">
        <f t="shared" si="24"/>
        <v>6</v>
      </c>
      <c r="G101" s="19">
        <v>0.31513146399999997</v>
      </c>
      <c r="H101" s="19">
        <v>-6.4046045865999996</v>
      </c>
      <c r="I101" s="19">
        <v>12.089473122599999</v>
      </c>
      <c r="J101" s="19"/>
      <c r="K101" s="21">
        <f t="shared" si="26"/>
        <v>2.6431718061673992</v>
      </c>
      <c r="L101" s="21">
        <f t="shared" si="27"/>
        <v>0.13882443348016693</v>
      </c>
      <c r="M101" s="21">
        <f t="shared" si="25"/>
        <v>-2.8214117121585836</v>
      </c>
      <c r="N101" s="21">
        <f t="shared" si="25"/>
        <v>5.3257590848458047</v>
      </c>
    </row>
    <row r="102" spans="2:14" ht="15.75" x14ac:dyDescent="0.3">
      <c r="B102" s="17" t="s">
        <v>33</v>
      </c>
      <c r="C102" s="18">
        <v>227</v>
      </c>
      <c r="D102" s="18">
        <v>236</v>
      </c>
      <c r="E102" s="31"/>
      <c r="F102" s="19">
        <f t="shared" si="24"/>
        <v>9</v>
      </c>
      <c r="G102" s="19">
        <v>0.31513146399999997</v>
      </c>
      <c r="H102" s="19">
        <v>0.39510722409999999</v>
      </c>
      <c r="I102" s="19">
        <v>8.2897613117999995</v>
      </c>
      <c r="J102" s="19"/>
      <c r="K102" s="21">
        <f t="shared" si="26"/>
        <v>3.9647577092511099</v>
      </c>
      <c r="L102" s="21">
        <f t="shared" si="27"/>
        <v>0.13882443348016693</v>
      </c>
      <c r="M102" s="21">
        <f t="shared" si="25"/>
        <v>0.1740560458590279</v>
      </c>
      <c r="N102" s="21">
        <f t="shared" si="25"/>
        <v>3.6518772298678392</v>
      </c>
    </row>
    <row r="103" spans="2:14" ht="15.75" x14ac:dyDescent="0.3">
      <c r="B103" s="17" t="s">
        <v>34</v>
      </c>
      <c r="C103" s="18">
        <v>110</v>
      </c>
      <c r="D103" s="18">
        <v>101</v>
      </c>
      <c r="E103" s="31"/>
      <c r="F103" s="19">
        <f t="shared" si="24"/>
        <v>-9</v>
      </c>
      <c r="G103" s="19">
        <v>0.1527068768</v>
      </c>
      <c r="H103" s="19">
        <v>-8.8915180302000003</v>
      </c>
      <c r="I103" s="19">
        <v>-0.26118884660000002</v>
      </c>
      <c r="J103" s="19"/>
      <c r="K103" s="21">
        <f t="shared" si="26"/>
        <v>-8.1818181818181799</v>
      </c>
      <c r="L103" s="21">
        <f t="shared" si="27"/>
        <v>0.13882443345454298</v>
      </c>
      <c r="M103" s="21">
        <f t="shared" si="25"/>
        <v>-8.0831982092727355</v>
      </c>
      <c r="N103" s="21">
        <f t="shared" si="25"/>
        <v>-0.23744440600000916</v>
      </c>
    </row>
    <row r="104" spans="2:14" ht="15.75" x14ac:dyDescent="0.3">
      <c r="B104" s="17" t="s">
        <v>35</v>
      </c>
      <c r="C104" s="18">
        <v>934</v>
      </c>
      <c r="D104" s="18">
        <v>1023</v>
      </c>
      <c r="E104" s="31"/>
      <c r="F104" s="19">
        <f t="shared" si="24"/>
        <v>89</v>
      </c>
      <c r="G104" s="19">
        <v>1.2966202089000001</v>
      </c>
      <c r="H104" s="19">
        <v>5.2443178676000004</v>
      </c>
      <c r="I104" s="19">
        <v>82.459061923500002</v>
      </c>
      <c r="J104" s="19"/>
      <c r="K104" s="21">
        <f t="shared" si="26"/>
        <v>9.5289079229122109</v>
      </c>
      <c r="L104" s="21">
        <f t="shared" si="27"/>
        <v>0.13882443350106133</v>
      </c>
      <c r="M104" s="21">
        <f t="shared" si="25"/>
        <v>0.56149013571733519</v>
      </c>
      <c r="N104" s="21">
        <f t="shared" si="25"/>
        <v>8.8285933536937922</v>
      </c>
    </row>
    <row r="105" spans="2:14" ht="15.75" x14ac:dyDescent="0.3">
      <c r="B105" s="17" t="s">
        <v>36</v>
      </c>
      <c r="C105" s="18">
        <v>1866</v>
      </c>
      <c r="D105" s="18">
        <v>1897</v>
      </c>
      <c r="E105" s="31"/>
      <c r="F105" s="19">
        <f t="shared" si="24"/>
        <v>31</v>
      </c>
      <c r="G105" s="19">
        <v>2.5904639290999998</v>
      </c>
      <c r="H105" s="19">
        <v>10.673039235399999</v>
      </c>
      <c r="I105" s="19">
        <v>17.736496835499999</v>
      </c>
      <c r="J105" s="19"/>
      <c r="K105" s="21">
        <f t="shared" si="26"/>
        <v>1.6613076098606738</v>
      </c>
      <c r="L105" s="21">
        <f t="shared" si="27"/>
        <v>0.13882443349946261</v>
      </c>
      <c r="M105" s="21">
        <f t="shared" si="25"/>
        <v>0.57197423555197524</v>
      </c>
      <c r="N105" s="21">
        <f t="shared" si="25"/>
        <v>0.95050894080921378</v>
      </c>
    </row>
    <row r="106" spans="2:14" ht="15.75" x14ac:dyDescent="0.3">
      <c r="B106" s="17" t="s">
        <v>37</v>
      </c>
      <c r="C106" s="18">
        <v>491</v>
      </c>
      <c r="D106" s="18">
        <v>502</v>
      </c>
      <c r="E106" s="31"/>
      <c r="F106" s="19">
        <f t="shared" si="24"/>
        <v>11</v>
      </c>
      <c r="G106" s="19">
        <v>0.68162796849999996</v>
      </c>
      <c r="H106" s="19">
        <v>0.73591241949999997</v>
      </c>
      <c r="I106" s="19">
        <v>9.5824596119999992</v>
      </c>
      <c r="J106" s="19"/>
      <c r="K106" s="21">
        <f t="shared" si="26"/>
        <v>2.2403258655804503</v>
      </c>
      <c r="L106" s="21">
        <f t="shared" si="27"/>
        <v>0.13882443350305973</v>
      </c>
      <c r="M106" s="21">
        <f t="shared" si="25"/>
        <v>0.149880329837071</v>
      </c>
      <c r="N106" s="21">
        <f t="shared" si="25"/>
        <v>1.9516211022403196</v>
      </c>
    </row>
    <row r="107" spans="2:14" ht="15.75" x14ac:dyDescent="0.3">
      <c r="B107" s="23" t="s">
        <v>38</v>
      </c>
      <c r="C107" s="24">
        <f>SUM(C91:C106)</f>
        <v>11625</v>
      </c>
      <c r="D107" s="24">
        <f>SUM(D91:D106)</f>
        <v>11736</v>
      </c>
      <c r="E107" s="25"/>
      <c r="F107" s="26">
        <f>SUM(F91:F106)</f>
        <v>111</v>
      </c>
      <c r="G107" s="26">
        <f>SUM(G91:G106)</f>
        <v>16.1383403942</v>
      </c>
      <c r="H107" s="26">
        <f>SUM(H91:H106)</f>
        <v>-13.974759115700001</v>
      </c>
      <c r="I107" s="26">
        <f>SUM(I91:I106)</f>
        <v>108.83641872139999</v>
      </c>
      <c r="J107" s="19"/>
      <c r="K107" s="27">
        <f t="shared" si="26"/>
        <v>0.95483870967743023</v>
      </c>
      <c r="L107" s="27">
        <f t="shared" si="27"/>
        <v>0.13882443349848561</v>
      </c>
      <c r="M107" s="27">
        <f t="shared" si="25"/>
        <v>-0.12021298164042182</v>
      </c>
      <c r="N107" s="27">
        <f t="shared" si="25"/>
        <v>0.93622725781847826</v>
      </c>
    </row>
    <row r="108" spans="2:14" ht="15.75" x14ac:dyDescent="0.3">
      <c r="K108" s="21"/>
      <c r="L108" s="21"/>
      <c r="M108" s="21"/>
      <c r="N108" s="21"/>
    </row>
    <row r="109" spans="2:14" ht="24" x14ac:dyDescent="0.4">
      <c r="B109" s="2"/>
      <c r="K109" s="21"/>
      <c r="L109" s="21"/>
      <c r="M109" s="21"/>
      <c r="N109" s="21"/>
    </row>
    <row r="110" spans="2:14" ht="24" customHeight="1" x14ac:dyDescent="0.4">
      <c r="B110" s="32" t="s">
        <v>15</v>
      </c>
      <c r="C110" s="32"/>
      <c r="D110" s="32"/>
    </row>
    <row r="111" spans="2:14" ht="19.5" x14ac:dyDescent="0.35">
      <c r="C111" s="3" t="s">
        <v>1</v>
      </c>
      <c r="D111" s="3"/>
      <c r="F111" s="5" t="s">
        <v>2</v>
      </c>
      <c r="K111" s="5" t="s">
        <v>3</v>
      </c>
    </row>
    <row r="112" spans="2:14" ht="15.75" customHeight="1" x14ac:dyDescent="0.3">
      <c r="C112" s="6" t="s">
        <v>4</v>
      </c>
      <c r="D112" s="6" t="s">
        <v>5</v>
      </c>
      <c r="E112" s="7"/>
      <c r="F112" s="8" t="s">
        <v>6</v>
      </c>
      <c r="G112" s="9" t="s">
        <v>7</v>
      </c>
      <c r="H112" s="9"/>
      <c r="I112" s="9"/>
      <c r="J112" s="10"/>
      <c r="K112" s="11" t="s">
        <v>6</v>
      </c>
      <c r="L112" s="9" t="s">
        <v>7</v>
      </c>
      <c r="M112" s="9"/>
      <c r="N112" s="9"/>
    </row>
    <row r="113" spans="2:14" ht="15.75" x14ac:dyDescent="0.3">
      <c r="B113" s="12" t="s">
        <v>21</v>
      </c>
      <c r="C113" s="13"/>
      <c r="D113" s="13"/>
      <c r="E113" s="7"/>
      <c r="F113" s="13"/>
      <c r="G113" s="28" t="s">
        <v>9</v>
      </c>
      <c r="H113" s="14" t="s">
        <v>10</v>
      </c>
      <c r="I113" s="28" t="s">
        <v>11</v>
      </c>
      <c r="J113" s="15"/>
      <c r="K113" s="16"/>
      <c r="L113" s="28" t="s">
        <v>9</v>
      </c>
      <c r="M113" s="14" t="s">
        <v>10</v>
      </c>
      <c r="N113" s="28" t="s">
        <v>11</v>
      </c>
    </row>
    <row r="114" spans="2:14" ht="15.75" x14ac:dyDescent="0.3">
      <c r="B114" s="17" t="s">
        <v>22</v>
      </c>
      <c r="C114" s="18">
        <v>357</v>
      </c>
      <c r="D114" s="18">
        <v>364</v>
      </c>
      <c r="E114" s="31"/>
      <c r="F114" s="19">
        <f t="shared" ref="F114:F128" si="28">+D114-C114</f>
        <v>7</v>
      </c>
      <c r="G114" s="19">
        <v>0.49560322759999997</v>
      </c>
      <c r="H114" s="19">
        <v>13.086750195900001</v>
      </c>
      <c r="I114" s="19">
        <v>-6.5823534234999999</v>
      </c>
      <c r="J114" s="19"/>
      <c r="K114" s="21">
        <f t="shared" si="26"/>
        <v>1.9607843137254832</v>
      </c>
      <c r="L114" s="21">
        <f t="shared" si="27"/>
        <v>0.1388244335013944</v>
      </c>
      <c r="M114" s="21">
        <f t="shared" si="27"/>
        <v>3.6657563573949448</v>
      </c>
      <c r="N114" s="21">
        <f t="shared" si="27"/>
        <v>-1.8437964771708781</v>
      </c>
    </row>
    <row r="115" spans="2:14" ht="15.75" x14ac:dyDescent="0.3">
      <c r="B115" s="17" t="s">
        <v>24</v>
      </c>
      <c r="C115" s="18">
        <v>368</v>
      </c>
      <c r="D115" s="18">
        <v>370</v>
      </c>
      <c r="E115" s="31"/>
      <c r="F115" s="19">
        <f t="shared" si="28"/>
        <v>2</v>
      </c>
      <c r="G115" s="19">
        <v>0.51087391530000004</v>
      </c>
      <c r="H115" s="19">
        <v>1.6454479659000001</v>
      </c>
      <c r="I115" s="19">
        <v>-0.15632188120000001</v>
      </c>
      <c r="J115" s="19"/>
      <c r="K115" s="21">
        <f t="shared" si="26"/>
        <v>0.54347826086955653</v>
      </c>
      <c r="L115" s="21">
        <f t="shared" si="27"/>
        <v>0.13882443350543561</v>
      </c>
      <c r="M115" s="21">
        <f t="shared" si="27"/>
        <v>0.44713259942934513</v>
      </c>
      <c r="N115" s="21">
        <f t="shared" si="27"/>
        <v>-4.2478772065213111E-2</v>
      </c>
    </row>
    <row r="116" spans="2:14" ht="15.75" x14ac:dyDescent="0.3">
      <c r="B116" s="17" t="s">
        <v>25</v>
      </c>
      <c r="C116" s="18">
        <v>282</v>
      </c>
      <c r="D116" s="18">
        <v>274</v>
      </c>
      <c r="E116" s="31"/>
      <c r="F116" s="19">
        <f t="shared" si="28"/>
        <v>-8</v>
      </c>
      <c r="G116" s="19">
        <v>0.39148490250000001</v>
      </c>
      <c r="H116" s="19">
        <v>-16.366566578</v>
      </c>
      <c r="I116" s="19">
        <v>7.9750816756000003</v>
      </c>
      <c r="J116" s="19"/>
      <c r="K116" s="21">
        <f t="shared" si="26"/>
        <v>-2.8368794326241176</v>
      </c>
      <c r="L116" s="21">
        <f t="shared" si="27"/>
        <v>0.13882443351063145</v>
      </c>
      <c r="M116" s="21">
        <f t="shared" si="27"/>
        <v>-5.8037470134751796</v>
      </c>
      <c r="N116" s="21">
        <f t="shared" si="27"/>
        <v>2.8280431473758805</v>
      </c>
    </row>
    <row r="117" spans="2:14" ht="15.75" x14ac:dyDescent="0.3">
      <c r="B117" s="17" t="s">
        <v>26</v>
      </c>
      <c r="C117" s="18">
        <v>2179</v>
      </c>
      <c r="D117" s="18">
        <v>2183</v>
      </c>
      <c r="E117" s="31"/>
      <c r="F117" s="19">
        <f t="shared" si="28"/>
        <v>4</v>
      </c>
      <c r="G117" s="19">
        <v>3.0249844060000002</v>
      </c>
      <c r="H117" s="19">
        <v>-40.840916759899997</v>
      </c>
      <c r="I117" s="19">
        <v>41.815932353999997</v>
      </c>
      <c r="J117" s="19"/>
      <c r="K117" s="21">
        <f t="shared" si="26"/>
        <v>0.18357044515833199</v>
      </c>
      <c r="L117" s="21">
        <f t="shared" si="27"/>
        <v>0.13882443350159424</v>
      </c>
      <c r="M117" s="21">
        <f t="shared" si="27"/>
        <v>-1.8742963175722882</v>
      </c>
      <c r="N117" s="21">
        <f t="shared" si="27"/>
        <v>1.919042329233589</v>
      </c>
    </row>
    <row r="118" spans="2:14" ht="15.75" x14ac:dyDescent="0.3">
      <c r="B118" s="17" t="s">
        <v>27</v>
      </c>
      <c r="C118" s="18">
        <v>59</v>
      </c>
      <c r="D118" s="18">
        <v>54</v>
      </c>
      <c r="E118" s="31"/>
      <c r="F118" s="19">
        <f t="shared" si="28"/>
        <v>-5</v>
      </c>
      <c r="G118" s="19">
        <v>8.1906415799999993E-2</v>
      </c>
      <c r="H118" s="19">
        <v>0.2471779559</v>
      </c>
      <c r="I118" s="19">
        <v>-5.3290843716999996</v>
      </c>
      <c r="J118" s="19"/>
      <c r="K118" s="21">
        <f t="shared" si="26"/>
        <v>-8.4745762711864394</v>
      </c>
      <c r="L118" s="21">
        <f t="shared" si="27"/>
        <v>0.13882443355932583</v>
      </c>
      <c r="M118" s="21">
        <f t="shared" si="27"/>
        <v>0.4189456879660991</v>
      </c>
      <c r="N118" s="21">
        <f t="shared" si="27"/>
        <v>-9.0323463927118652</v>
      </c>
    </row>
    <row r="119" spans="2:14" ht="15.75" x14ac:dyDescent="0.3">
      <c r="B119" s="17" t="s">
        <v>28</v>
      </c>
      <c r="C119" s="18">
        <v>1495</v>
      </c>
      <c r="D119" s="18">
        <v>1457</v>
      </c>
      <c r="E119" s="31"/>
      <c r="F119" s="19">
        <f t="shared" si="28"/>
        <v>-38</v>
      </c>
      <c r="G119" s="19">
        <v>2.0754252808000002</v>
      </c>
      <c r="H119" s="19">
        <v>-33.755847441100002</v>
      </c>
      <c r="I119" s="19">
        <v>-6.3195778397</v>
      </c>
      <c r="J119" s="19"/>
      <c r="K119" s="21">
        <f t="shared" si="26"/>
        <v>-2.5418060200668946</v>
      </c>
      <c r="L119" s="21">
        <f t="shared" si="27"/>
        <v>0.13882443349833018</v>
      </c>
      <c r="M119" s="21">
        <f t="shared" si="27"/>
        <v>-2.2579162167959854</v>
      </c>
      <c r="N119" s="21">
        <f t="shared" si="27"/>
        <v>-0.42271423676923936</v>
      </c>
    </row>
    <row r="120" spans="2:14" ht="15.75" x14ac:dyDescent="0.3">
      <c r="B120" s="17" t="s">
        <v>29</v>
      </c>
      <c r="C120" s="18">
        <v>2752</v>
      </c>
      <c r="D120" s="18">
        <v>2771</v>
      </c>
      <c r="E120" s="31"/>
      <c r="F120" s="19">
        <f t="shared" si="28"/>
        <v>19</v>
      </c>
      <c r="G120" s="19">
        <v>3.8204484099</v>
      </c>
      <c r="H120" s="19">
        <v>-6.8832221648000003</v>
      </c>
      <c r="I120" s="19">
        <v>22.0627737549</v>
      </c>
      <c r="J120" s="19"/>
      <c r="K120" s="21">
        <f t="shared" si="26"/>
        <v>0.6904069767441845</v>
      </c>
      <c r="L120" s="21">
        <f t="shared" si="27"/>
        <v>0.13882443349928497</v>
      </c>
      <c r="M120" s="21">
        <f t="shared" si="27"/>
        <v>-0.25011708447674197</v>
      </c>
      <c r="N120" s="21">
        <f t="shared" si="27"/>
        <v>0.8016996277216526</v>
      </c>
    </row>
    <row r="121" spans="2:14" ht="15.75" x14ac:dyDescent="0.3">
      <c r="B121" s="17" t="s">
        <v>30</v>
      </c>
      <c r="C121" s="18">
        <v>677</v>
      </c>
      <c r="D121" s="18">
        <v>639</v>
      </c>
      <c r="E121" s="31"/>
      <c r="F121" s="19">
        <f t="shared" si="28"/>
        <v>-38</v>
      </c>
      <c r="G121" s="19">
        <v>0.93984141480000005</v>
      </c>
      <c r="H121" s="19">
        <v>1.7962812735</v>
      </c>
      <c r="I121" s="19">
        <v>-40.7361226883</v>
      </c>
      <c r="J121" s="19"/>
      <c r="K121" s="21">
        <f t="shared" si="26"/>
        <v>-5.6129985228951291</v>
      </c>
      <c r="L121" s="21">
        <f t="shared" si="27"/>
        <v>0.13882443350072826</v>
      </c>
      <c r="M121" s="21">
        <f t="shared" si="27"/>
        <v>0.26532958249629868</v>
      </c>
      <c r="N121" s="21">
        <f t="shared" si="27"/>
        <v>-6.0171525388921783</v>
      </c>
    </row>
    <row r="122" spans="2:14" ht="15.75" x14ac:dyDescent="0.3">
      <c r="B122" s="17" t="s">
        <v>31</v>
      </c>
      <c r="C122" s="18">
        <v>534</v>
      </c>
      <c r="D122" s="18">
        <v>550</v>
      </c>
      <c r="E122" s="31"/>
      <c r="F122" s="19">
        <f t="shared" si="28"/>
        <v>16</v>
      </c>
      <c r="G122" s="19">
        <v>0.74132247490000003</v>
      </c>
      <c r="H122" s="19">
        <v>10.6910520263</v>
      </c>
      <c r="I122" s="19">
        <v>4.5676254988</v>
      </c>
      <c r="J122" s="19"/>
      <c r="K122" s="21">
        <f t="shared" si="26"/>
        <v>2.9962546816479474</v>
      </c>
      <c r="L122" s="21">
        <f t="shared" si="27"/>
        <v>0.13882443350188289</v>
      </c>
      <c r="M122" s="21">
        <f t="shared" si="27"/>
        <v>2.00206966784644</v>
      </c>
      <c r="N122" s="21">
        <f t="shared" si="27"/>
        <v>0.85536058029962447</v>
      </c>
    </row>
    <row r="123" spans="2:14" ht="15.75" x14ac:dyDescent="0.3">
      <c r="B123" s="17" t="s">
        <v>32</v>
      </c>
      <c r="C123" s="18">
        <v>49</v>
      </c>
      <c r="D123" s="18">
        <v>51</v>
      </c>
      <c r="E123" s="31"/>
      <c r="F123" s="19">
        <f t="shared" si="28"/>
        <v>2</v>
      </c>
      <c r="G123" s="19">
        <v>6.8023972399999993E-2</v>
      </c>
      <c r="H123" s="19">
        <v>-0.12819521340000001</v>
      </c>
      <c r="I123" s="19">
        <v>2.0601712409999999</v>
      </c>
      <c r="J123" s="19"/>
      <c r="K123" s="21">
        <f t="shared" si="26"/>
        <v>4.081632653061229</v>
      </c>
      <c r="L123" s="21">
        <f t="shared" si="27"/>
        <v>0.13882443346937556</v>
      </c>
      <c r="M123" s="21">
        <f t="shared" si="27"/>
        <v>-0.26162288448978721</v>
      </c>
      <c r="N123" s="21">
        <f t="shared" si="27"/>
        <v>4.2044311040816407</v>
      </c>
    </row>
    <row r="124" spans="2:14" ht="15.75" x14ac:dyDescent="0.3">
      <c r="B124" s="17" t="s">
        <v>33</v>
      </c>
      <c r="C124" s="18">
        <v>201</v>
      </c>
      <c r="D124" s="18">
        <v>201</v>
      </c>
      <c r="E124" s="31"/>
      <c r="F124" s="19">
        <f t="shared" si="28"/>
        <v>0</v>
      </c>
      <c r="G124" s="19">
        <v>0.27903711129999997</v>
      </c>
      <c r="H124" s="19">
        <v>0.76328020740000002</v>
      </c>
      <c r="I124" s="19">
        <v>-1.0423173187000001</v>
      </c>
      <c r="J124" s="19"/>
      <c r="K124" s="21">
        <f t="shared" si="26"/>
        <v>0</v>
      </c>
      <c r="L124" s="21">
        <f t="shared" si="27"/>
        <v>0.13882443348258722</v>
      </c>
      <c r="M124" s="21">
        <f t="shared" si="27"/>
        <v>0.37974139671641538</v>
      </c>
      <c r="N124" s="21">
        <f t="shared" si="27"/>
        <v>-0.5185658301990026</v>
      </c>
    </row>
    <row r="125" spans="2:14" ht="15.75" x14ac:dyDescent="0.3">
      <c r="B125" s="17" t="s">
        <v>34</v>
      </c>
      <c r="C125" s="18">
        <v>89</v>
      </c>
      <c r="D125" s="18">
        <v>77</v>
      </c>
      <c r="E125" s="31"/>
      <c r="F125" s="19">
        <f t="shared" si="28"/>
        <v>-12</v>
      </c>
      <c r="G125" s="19">
        <v>0.1235537458</v>
      </c>
      <c r="H125" s="19">
        <v>-6.6593023223000003</v>
      </c>
      <c r="I125" s="19">
        <v>-5.4642514236000004</v>
      </c>
      <c r="J125" s="19"/>
      <c r="K125" s="21">
        <f t="shared" si="26"/>
        <v>-13.48314606741573</v>
      </c>
      <c r="L125" s="21">
        <f t="shared" si="27"/>
        <v>0.13882443348314233</v>
      </c>
      <c r="M125" s="21">
        <f t="shared" si="27"/>
        <v>-7.482362159887634</v>
      </c>
      <c r="N125" s="21">
        <f t="shared" si="27"/>
        <v>-6.1396083411236031</v>
      </c>
    </row>
    <row r="126" spans="2:14" ht="15.75" x14ac:dyDescent="0.3">
      <c r="B126" s="17" t="s">
        <v>35</v>
      </c>
      <c r="C126" s="18">
        <v>1116</v>
      </c>
      <c r="D126" s="18">
        <v>1174</v>
      </c>
      <c r="E126" s="31"/>
      <c r="F126" s="19">
        <f t="shared" si="28"/>
        <v>58</v>
      </c>
      <c r="G126" s="19">
        <v>1.5492806778999999</v>
      </c>
      <c r="H126" s="19">
        <v>3.0571270083000002</v>
      </c>
      <c r="I126" s="19">
        <v>53.393592313799999</v>
      </c>
      <c r="J126" s="19"/>
      <c r="K126" s="21">
        <f t="shared" si="26"/>
        <v>5.1971326164874654</v>
      </c>
      <c r="L126" s="21">
        <f t="shared" si="27"/>
        <v>0.13882443350359264</v>
      </c>
      <c r="M126" s="21">
        <f t="shared" si="27"/>
        <v>0.27393611185484446</v>
      </c>
      <c r="N126" s="21">
        <f t="shared" si="27"/>
        <v>4.7843720711290283</v>
      </c>
    </row>
    <row r="127" spans="2:14" ht="15.75" x14ac:dyDescent="0.3">
      <c r="B127" s="17" t="s">
        <v>36</v>
      </c>
      <c r="C127" s="18">
        <v>2226</v>
      </c>
      <c r="D127" s="18">
        <v>2211</v>
      </c>
      <c r="E127" s="31"/>
      <c r="F127" s="19">
        <f t="shared" si="28"/>
        <v>-15</v>
      </c>
      <c r="G127" s="19">
        <v>3.0902318897000001</v>
      </c>
      <c r="H127" s="19">
        <v>16.501366511800001</v>
      </c>
      <c r="I127" s="19">
        <v>-34.591598401500001</v>
      </c>
      <c r="J127" s="19"/>
      <c r="K127" s="21">
        <f t="shared" si="26"/>
        <v>-0.67385444743934819</v>
      </c>
      <c r="L127" s="21">
        <f t="shared" si="27"/>
        <v>0.13882443349955143</v>
      </c>
      <c r="M127" s="21">
        <f t="shared" si="27"/>
        <v>0.74130128085354574</v>
      </c>
      <c r="N127" s="21">
        <f t="shared" si="27"/>
        <v>-1.5539801617924565</v>
      </c>
    </row>
    <row r="128" spans="2:14" ht="15.75" x14ac:dyDescent="0.3">
      <c r="B128" s="17" t="s">
        <v>37</v>
      </c>
      <c r="C128" s="18">
        <v>523</v>
      </c>
      <c r="D128" s="18">
        <v>580</v>
      </c>
      <c r="E128" s="31"/>
      <c r="F128" s="19">
        <f t="shared" si="28"/>
        <v>57</v>
      </c>
      <c r="G128" s="19">
        <v>0.72605178719999997</v>
      </c>
      <c r="H128" s="19">
        <v>0.56918967539999998</v>
      </c>
      <c r="I128" s="19">
        <v>55.704758537399996</v>
      </c>
      <c r="J128" s="19"/>
      <c r="K128" s="21">
        <f t="shared" si="26"/>
        <v>10.898661567877621</v>
      </c>
      <c r="L128" s="21">
        <f t="shared" si="27"/>
        <v>0.13882443349906293</v>
      </c>
      <c r="M128" s="21">
        <f t="shared" si="27"/>
        <v>0.10883167789674797</v>
      </c>
      <c r="N128" s="21">
        <f t="shared" si="27"/>
        <v>10.651005456481833</v>
      </c>
    </row>
    <row r="129" spans="2:14" ht="15.75" x14ac:dyDescent="0.3">
      <c r="B129" s="23" t="s">
        <v>38</v>
      </c>
      <c r="C129" s="24">
        <f>SUM(C113:C128)</f>
        <v>12907</v>
      </c>
      <c r="D129" s="24">
        <f>SUM(D113:D128)</f>
        <v>12956</v>
      </c>
      <c r="E129" s="25"/>
      <c r="F129" s="26">
        <f>SUM(F113:F128)</f>
        <v>49</v>
      </c>
      <c r="G129" s="26">
        <f>SUM(G113:G128)</f>
        <v>17.918069631900003</v>
      </c>
      <c r="H129" s="26">
        <f>SUM(H113:H128)</f>
        <v>-56.276377659100007</v>
      </c>
      <c r="I129" s="26">
        <f>SUM(I113:I128)</f>
        <v>87.358308027299984</v>
      </c>
      <c r="J129" s="19"/>
      <c r="K129" s="27">
        <f t="shared" si="26"/>
        <v>0.37963895560548799</v>
      </c>
      <c r="L129" s="27">
        <f t="shared" ref="L129:N129" si="29">+((($C129+G129)/$C129)-1)*100</f>
        <v>0.1388244335004174</v>
      </c>
      <c r="M129" s="27">
        <f t="shared" si="29"/>
        <v>-0.43601439264817632</v>
      </c>
      <c r="N129" s="27">
        <f t="shared" si="29"/>
        <v>0.67682891475400186</v>
      </c>
    </row>
    <row r="130" spans="2:14" ht="15.75" x14ac:dyDescent="0.3">
      <c r="K130" s="21"/>
      <c r="L130" s="21"/>
      <c r="M130" s="21"/>
      <c r="N130" s="21"/>
    </row>
    <row r="131" spans="2:14" ht="15.75" x14ac:dyDescent="0.3">
      <c r="K131" s="21"/>
      <c r="L131" s="21"/>
      <c r="M131" s="21"/>
      <c r="N131" s="21"/>
    </row>
    <row r="132" spans="2:14" ht="24" customHeight="1" x14ac:dyDescent="0.4">
      <c r="B132" s="2" t="s">
        <v>16</v>
      </c>
      <c r="C132" s="3" t="s">
        <v>1</v>
      </c>
      <c r="D132" s="3"/>
    </row>
    <row r="133" spans="2:14" ht="19.5" x14ac:dyDescent="0.35">
      <c r="C133" s="3"/>
      <c r="D133" s="3"/>
      <c r="F133" s="5" t="s">
        <v>2</v>
      </c>
      <c r="K133" s="5" t="s">
        <v>3</v>
      </c>
    </row>
    <row r="134" spans="2:14" ht="15.75" customHeight="1" x14ac:dyDescent="0.3">
      <c r="C134" s="6" t="s">
        <v>4</v>
      </c>
      <c r="D134" s="6" t="s">
        <v>5</v>
      </c>
      <c r="E134" s="7"/>
      <c r="F134" s="8" t="s">
        <v>6</v>
      </c>
      <c r="G134" s="9" t="s">
        <v>7</v>
      </c>
      <c r="H134" s="9"/>
      <c r="I134" s="9"/>
      <c r="J134" s="10"/>
      <c r="K134" s="11" t="s">
        <v>6</v>
      </c>
      <c r="L134" s="9" t="s">
        <v>7</v>
      </c>
      <c r="M134" s="9"/>
      <c r="N134" s="9"/>
    </row>
    <row r="135" spans="2:14" ht="15.75" x14ac:dyDescent="0.3">
      <c r="B135" s="12" t="s">
        <v>21</v>
      </c>
      <c r="C135" s="13"/>
      <c r="D135" s="13"/>
      <c r="E135" s="7"/>
      <c r="F135" s="13"/>
      <c r="G135" s="28" t="s">
        <v>9</v>
      </c>
      <c r="H135" s="14" t="s">
        <v>10</v>
      </c>
      <c r="I135" s="28" t="s">
        <v>11</v>
      </c>
      <c r="J135" s="15"/>
      <c r="K135" s="16"/>
      <c r="L135" s="28" t="s">
        <v>9</v>
      </c>
      <c r="M135" s="14" t="s">
        <v>10</v>
      </c>
      <c r="N135" s="28" t="s">
        <v>11</v>
      </c>
    </row>
    <row r="136" spans="2:14" ht="15.75" x14ac:dyDescent="0.3">
      <c r="B136" s="17" t="s">
        <v>22</v>
      </c>
      <c r="C136" s="18">
        <v>338</v>
      </c>
      <c r="D136" s="18">
        <v>349</v>
      </c>
      <c r="E136" s="31"/>
      <c r="F136" s="19">
        <f t="shared" ref="F136:F150" si="30">+D136-C136</f>
        <v>11</v>
      </c>
      <c r="G136" s="19">
        <v>0.46922658519999999</v>
      </c>
      <c r="H136" s="19">
        <v>7.1497657014999998</v>
      </c>
      <c r="I136" s="19">
        <v>3.3810077132999998</v>
      </c>
      <c r="J136" s="19"/>
      <c r="K136" s="21">
        <f t="shared" si="26"/>
        <v>3.2544378698224907</v>
      </c>
      <c r="L136" s="21">
        <f t="shared" ref="L136:N151" si="31">+((($C136+G136)/$C136)-1)*100</f>
        <v>0.13882443349111373</v>
      </c>
      <c r="M136" s="21">
        <f t="shared" si="31"/>
        <v>2.1153152963017563</v>
      </c>
      <c r="N136" s="21">
        <f t="shared" si="31"/>
        <v>1.0002981400295763</v>
      </c>
    </row>
    <row r="137" spans="2:14" ht="15.75" x14ac:dyDescent="0.3">
      <c r="B137" s="17" t="s">
        <v>24</v>
      </c>
      <c r="C137" s="18">
        <v>146</v>
      </c>
      <c r="D137" s="18">
        <v>141</v>
      </c>
      <c r="E137" s="31"/>
      <c r="F137" s="19">
        <f t="shared" si="30"/>
        <v>-5</v>
      </c>
      <c r="G137" s="19">
        <v>0.2026836729</v>
      </c>
      <c r="H137" s="19">
        <v>0.2291503637</v>
      </c>
      <c r="I137" s="19">
        <v>-5.4318340365999997</v>
      </c>
      <c r="J137" s="19"/>
      <c r="K137" s="21">
        <f t="shared" si="26"/>
        <v>-3.4246575342465779</v>
      </c>
      <c r="L137" s="21">
        <f t="shared" si="31"/>
        <v>0.13882443349315654</v>
      </c>
      <c r="M137" s="21">
        <f t="shared" si="31"/>
        <v>0.15695230390411208</v>
      </c>
      <c r="N137" s="21">
        <f t="shared" si="31"/>
        <v>-3.7204342716438465</v>
      </c>
    </row>
    <row r="138" spans="2:14" ht="15.75" x14ac:dyDescent="0.3">
      <c r="B138" s="17" t="s">
        <v>25</v>
      </c>
      <c r="C138" s="18">
        <v>15</v>
      </c>
      <c r="D138" s="18">
        <v>8</v>
      </c>
      <c r="E138" s="31"/>
      <c r="F138" s="19">
        <f t="shared" si="30"/>
        <v>-7</v>
      </c>
      <c r="G138" s="19">
        <v>2.0823665000000002E-2</v>
      </c>
      <c r="H138" s="19">
        <v>0.53758772759999995</v>
      </c>
      <c r="I138" s="19">
        <v>-7.5584113926000001</v>
      </c>
      <c r="J138" s="19"/>
      <c r="K138" s="21">
        <f t="shared" si="26"/>
        <v>-46.666666666666664</v>
      </c>
      <c r="L138" s="21">
        <f t="shared" si="31"/>
        <v>0.13882443333332883</v>
      </c>
      <c r="M138" s="21">
        <f t="shared" si="31"/>
        <v>3.5839181839999901</v>
      </c>
      <c r="N138" s="21">
        <f t="shared" si="31"/>
        <v>-50.389409283999996</v>
      </c>
    </row>
    <row r="139" spans="2:14" ht="15.75" x14ac:dyDescent="0.3">
      <c r="B139" s="17" t="s">
        <v>26</v>
      </c>
      <c r="C139" s="18">
        <v>751</v>
      </c>
      <c r="D139" s="18">
        <v>749</v>
      </c>
      <c r="E139" s="31"/>
      <c r="F139" s="19">
        <f t="shared" si="30"/>
        <v>-2</v>
      </c>
      <c r="G139" s="19">
        <v>1.0425714956000001</v>
      </c>
      <c r="H139" s="19">
        <v>-18.5755661249</v>
      </c>
      <c r="I139" s="19">
        <v>15.532994629299999</v>
      </c>
      <c r="J139" s="19"/>
      <c r="K139" s="21">
        <f t="shared" si="26"/>
        <v>-0.26631158455392434</v>
      </c>
      <c r="L139" s="21">
        <f t="shared" si="31"/>
        <v>0.13882443350199392</v>
      </c>
      <c r="M139" s="21">
        <f t="shared" si="31"/>
        <v>-2.4734442243541932</v>
      </c>
      <c r="N139" s="21">
        <f t="shared" si="31"/>
        <v>2.0683082062982638</v>
      </c>
    </row>
    <row r="140" spans="2:14" ht="15.75" x14ac:dyDescent="0.3">
      <c r="B140" s="17" t="s">
        <v>27</v>
      </c>
      <c r="C140" s="18">
        <v>78</v>
      </c>
      <c r="D140" s="18">
        <v>65</v>
      </c>
      <c r="E140" s="31"/>
      <c r="F140" s="19">
        <f t="shared" si="30"/>
        <v>-13</v>
      </c>
      <c r="G140" s="19">
        <v>0.1082830581</v>
      </c>
      <c r="H140" s="19">
        <v>0.88998915430000003</v>
      </c>
      <c r="I140" s="19">
        <v>-13.9982722124</v>
      </c>
      <c r="J140" s="19"/>
      <c r="K140" s="21">
        <f t="shared" si="26"/>
        <v>-16.666666666666664</v>
      </c>
      <c r="L140" s="21">
        <f t="shared" si="31"/>
        <v>0.13882443346153739</v>
      </c>
      <c r="M140" s="21">
        <f t="shared" si="31"/>
        <v>1.1410117362820493</v>
      </c>
      <c r="N140" s="21">
        <f t="shared" si="31"/>
        <v>-17.94650283641025</v>
      </c>
    </row>
    <row r="141" spans="2:14" ht="15.75" x14ac:dyDescent="0.3">
      <c r="B141" s="17" t="s">
        <v>28</v>
      </c>
      <c r="C141" s="18">
        <v>1153</v>
      </c>
      <c r="D141" s="18">
        <v>1174</v>
      </c>
      <c r="E141" s="31"/>
      <c r="F141" s="19">
        <f t="shared" si="30"/>
        <v>21</v>
      </c>
      <c r="G141" s="19">
        <v>1.6006457182</v>
      </c>
      <c r="H141" s="19">
        <v>-16.2818049955</v>
      </c>
      <c r="I141" s="19">
        <v>35.681159277299997</v>
      </c>
      <c r="J141" s="19"/>
      <c r="K141" s="21">
        <f t="shared" si="26"/>
        <v>1.8213356461405095</v>
      </c>
      <c r="L141" s="21">
        <f t="shared" si="31"/>
        <v>0.13882443349522156</v>
      </c>
      <c r="M141" s="21">
        <f t="shared" si="31"/>
        <v>-1.4121253248482124</v>
      </c>
      <c r="N141" s="21">
        <f t="shared" si="31"/>
        <v>3.0946365374934892</v>
      </c>
    </row>
    <row r="142" spans="2:14" ht="15.75" x14ac:dyDescent="0.3">
      <c r="B142" s="17" t="s">
        <v>29</v>
      </c>
      <c r="C142" s="18">
        <v>940</v>
      </c>
      <c r="D142" s="18">
        <v>924</v>
      </c>
      <c r="E142" s="31"/>
      <c r="F142" s="19">
        <f t="shared" si="30"/>
        <v>-16</v>
      </c>
      <c r="G142" s="19">
        <v>1.3049496749</v>
      </c>
      <c r="H142" s="19">
        <v>-1.4392200572</v>
      </c>
      <c r="I142" s="19">
        <v>-15.8657296177</v>
      </c>
      <c r="J142" s="19"/>
      <c r="K142" s="21">
        <f t="shared" si="26"/>
        <v>-1.7021276595744705</v>
      </c>
      <c r="L142" s="21">
        <f t="shared" si="31"/>
        <v>0.13882443349999551</v>
      </c>
      <c r="M142" s="21">
        <f t="shared" si="31"/>
        <v>-0.1531085167234103</v>
      </c>
      <c r="N142" s="21">
        <f t="shared" si="31"/>
        <v>-1.6878435763510669</v>
      </c>
    </row>
    <row r="143" spans="2:14" ht="15.75" x14ac:dyDescent="0.3">
      <c r="B143" s="17" t="s">
        <v>30</v>
      </c>
      <c r="C143" s="18">
        <v>481</v>
      </c>
      <c r="D143" s="18">
        <v>487</v>
      </c>
      <c r="E143" s="31"/>
      <c r="F143" s="19">
        <f t="shared" si="30"/>
        <v>6</v>
      </c>
      <c r="G143" s="19">
        <v>0.66774552509999996</v>
      </c>
      <c r="H143" s="19">
        <v>9.2528040300000003E-2</v>
      </c>
      <c r="I143" s="19">
        <v>5.2397264345999996</v>
      </c>
      <c r="J143" s="19"/>
      <c r="K143" s="21">
        <f t="shared" si="26"/>
        <v>1.2474012474012364</v>
      </c>
      <c r="L143" s="21">
        <f t="shared" si="31"/>
        <v>0.13882443349271245</v>
      </c>
      <c r="M143" s="21">
        <f t="shared" si="31"/>
        <v>1.9236598814975636E-2</v>
      </c>
      <c r="N143" s="21">
        <f t="shared" si="31"/>
        <v>1.0893402150935483</v>
      </c>
    </row>
    <row r="144" spans="2:14" ht="15.75" x14ac:dyDescent="0.3">
      <c r="B144" s="17" t="s">
        <v>31</v>
      </c>
      <c r="C144" s="18">
        <v>380</v>
      </c>
      <c r="D144" s="18">
        <v>388</v>
      </c>
      <c r="E144" s="31"/>
      <c r="F144" s="19">
        <f t="shared" si="30"/>
        <v>8</v>
      </c>
      <c r="G144" s="19">
        <v>0.52753284730000005</v>
      </c>
      <c r="H144" s="19">
        <v>5.2439781888999999</v>
      </c>
      <c r="I144" s="19">
        <v>2.2284889637999998</v>
      </c>
      <c r="J144" s="19"/>
      <c r="K144" s="21">
        <f t="shared" si="26"/>
        <v>2.1052631578947434</v>
      </c>
      <c r="L144" s="21">
        <f t="shared" si="31"/>
        <v>0.13882443349999551</v>
      </c>
      <c r="M144" s="21">
        <f t="shared" si="31"/>
        <v>1.3799942602368276</v>
      </c>
      <c r="N144" s="21">
        <f t="shared" si="31"/>
        <v>0.58644446415789808</v>
      </c>
    </row>
    <row r="145" spans="2:14" ht="15.75" x14ac:dyDescent="0.3">
      <c r="B145" s="17" t="s">
        <v>32</v>
      </c>
      <c r="C145" s="18">
        <v>13</v>
      </c>
      <c r="D145" s="18">
        <v>20</v>
      </c>
      <c r="E145" s="31"/>
      <c r="F145" s="19">
        <f t="shared" si="30"/>
        <v>7</v>
      </c>
      <c r="G145" s="19">
        <v>1.80471764E-2</v>
      </c>
      <c r="H145" s="19">
        <v>-6.1599823599999999E-2</v>
      </c>
      <c r="I145" s="19">
        <v>7.0435526472000003</v>
      </c>
      <c r="J145" s="19"/>
      <c r="K145" s="21">
        <f t="shared" si="26"/>
        <v>53.846153846153854</v>
      </c>
      <c r="L145" s="21">
        <f t="shared" si="31"/>
        <v>0.13882443384614085</v>
      </c>
      <c r="M145" s="21">
        <f t="shared" si="31"/>
        <v>-0.47384479692307302</v>
      </c>
      <c r="N145" s="21">
        <f t="shared" si="31"/>
        <v>54.18117420923079</v>
      </c>
    </row>
    <row r="146" spans="2:14" ht="15.75" x14ac:dyDescent="0.3">
      <c r="B146" s="17" t="s">
        <v>33</v>
      </c>
      <c r="C146" s="18">
        <v>121</v>
      </c>
      <c r="D146" s="18">
        <v>120</v>
      </c>
      <c r="E146" s="31"/>
      <c r="F146" s="19">
        <f t="shared" si="30"/>
        <v>-1</v>
      </c>
      <c r="G146" s="19">
        <v>0.16797756450000001</v>
      </c>
      <c r="H146" s="19">
        <v>0.42066172080000003</v>
      </c>
      <c r="I146" s="19">
        <v>-1.5886392853</v>
      </c>
      <c r="J146" s="19"/>
      <c r="K146" s="21">
        <f t="shared" si="26"/>
        <v>-0.82644628099173278</v>
      </c>
      <c r="L146" s="21">
        <f t="shared" si="31"/>
        <v>0.13882443347108531</v>
      </c>
      <c r="M146" s="21">
        <f t="shared" si="31"/>
        <v>0.34765431471073249</v>
      </c>
      <c r="N146" s="21">
        <f t="shared" si="31"/>
        <v>-1.3129250291735617</v>
      </c>
    </row>
    <row r="147" spans="2:14" ht="15.75" x14ac:dyDescent="0.3">
      <c r="B147" s="17" t="s">
        <v>34</v>
      </c>
      <c r="C147" s="18">
        <v>50</v>
      </c>
      <c r="D147" s="18">
        <v>52</v>
      </c>
      <c r="E147" s="31"/>
      <c r="F147" s="19">
        <f t="shared" si="30"/>
        <v>2</v>
      </c>
      <c r="G147" s="19">
        <v>6.9412216700000001E-2</v>
      </c>
      <c r="H147" s="19">
        <v>-4.0604730164999996</v>
      </c>
      <c r="I147" s="19">
        <v>5.9910607997999996</v>
      </c>
      <c r="J147" s="19"/>
      <c r="K147" s="21">
        <f t="shared" si="26"/>
        <v>4.0000000000000036</v>
      </c>
      <c r="L147" s="21">
        <f t="shared" si="31"/>
        <v>0.13882443340000883</v>
      </c>
      <c r="M147" s="21">
        <f t="shared" si="31"/>
        <v>-8.1209460329999992</v>
      </c>
      <c r="N147" s="21">
        <f t="shared" si="31"/>
        <v>11.982121599599992</v>
      </c>
    </row>
    <row r="148" spans="2:14" ht="15.75" x14ac:dyDescent="0.3">
      <c r="B148" s="17" t="s">
        <v>35</v>
      </c>
      <c r="C148" s="18">
        <v>403</v>
      </c>
      <c r="D148" s="18">
        <v>405</v>
      </c>
      <c r="E148" s="31"/>
      <c r="F148" s="19">
        <f t="shared" si="30"/>
        <v>2</v>
      </c>
      <c r="G148" s="19">
        <v>0.55946246700000002</v>
      </c>
      <c r="H148" s="19">
        <v>3.7507247164000002</v>
      </c>
      <c r="I148" s="19">
        <v>-2.3101871834000001</v>
      </c>
      <c r="J148" s="19"/>
      <c r="K148" s="21">
        <f t="shared" si="26"/>
        <v>0.49627791563275903</v>
      </c>
      <c r="L148" s="21">
        <f t="shared" si="31"/>
        <v>0.13882443349875206</v>
      </c>
      <c r="M148" s="21">
        <f t="shared" si="31"/>
        <v>0.93070092218361378</v>
      </c>
      <c r="N148" s="21">
        <f t="shared" si="31"/>
        <v>-0.57324744004962902</v>
      </c>
    </row>
    <row r="149" spans="2:14" ht="15.75" x14ac:dyDescent="0.3">
      <c r="B149" s="17" t="s">
        <v>36</v>
      </c>
      <c r="C149" s="18">
        <v>305</v>
      </c>
      <c r="D149" s="18">
        <v>305</v>
      </c>
      <c r="E149" s="31"/>
      <c r="F149" s="19">
        <f t="shared" si="30"/>
        <v>0</v>
      </c>
      <c r="G149" s="19">
        <v>0.42341452219999998</v>
      </c>
      <c r="H149" s="19">
        <v>2.0396939404999999</v>
      </c>
      <c r="I149" s="19">
        <v>-2.4631084626000002</v>
      </c>
      <c r="J149" s="19"/>
      <c r="K149" s="21">
        <f t="shared" si="26"/>
        <v>0</v>
      </c>
      <c r="L149" s="21">
        <f t="shared" si="31"/>
        <v>0.13882443350818896</v>
      </c>
      <c r="M149" s="21">
        <f t="shared" si="31"/>
        <v>0.668752111639348</v>
      </c>
      <c r="N149" s="21">
        <f t="shared" si="31"/>
        <v>-0.80757654511476318</v>
      </c>
    </row>
    <row r="150" spans="2:14" ht="15.75" x14ac:dyDescent="0.3">
      <c r="B150" s="17" t="s">
        <v>37</v>
      </c>
      <c r="C150" s="18">
        <v>133</v>
      </c>
      <c r="D150" s="18">
        <v>133</v>
      </c>
      <c r="E150" s="31"/>
      <c r="F150" s="19">
        <f t="shared" si="30"/>
        <v>0</v>
      </c>
      <c r="G150" s="19">
        <v>0.18463649660000001</v>
      </c>
      <c r="H150" s="19">
        <v>-1.4134669741999999</v>
      </c>
      <c r="I150" s="19">
        <v>1.2288304776000001</v>
      </c>
      <c r="J150" s="19"/>
      <c r="K150" s="21">
        <f t="shared" si="26"/>
        <v>0</v>
      </c>
      <c r="L150" s="21">
        <f t="shared" si="31"/>
        <v>0.13882443353383511</v>
      </c>
      <c r="M150" s="21">
        <f t="shared" si="31"/>
        <v>-1.0627571234586353</v>
      </c>
      <c r="N150" s="21">
        <f t="shared" si="31"/>
        <v>0.92393268992481126</v>
      </c>
    </row>
    <row r="151" spans="2:14" ht="15.75" x14ac:dyDescent="0.3">
      <c r="B151" s="23" t="s">
        <v>38</v>
      </c>
      <c r="C151" s="24">
        <f>SUM(C135:C150)</f>
        <v>5307</v>
      </c>
      <c r="D151" s="24">
        <f>SUM(D135:D150)</f>
        <v>5320</v>
      </c>
      <c r="E151" s="25"/>
      <c r="F151" s="26">
        <f>SUM(F135:F150)</f>
        <v>13</v>
      </c>
      <c r="G151" s="26">
        <f>SUM(G136:G150)</f>
        <v>7.3674126856999989</v>
      </c>
      <c r="H151" s="26">
        <f>SUM(H135:H150)</f>
        <v>-21.4780514379</v>
      </c>
      <c r="I151" s="26">
        <f>SUM(I135:I150)</f>
        <v>27.110638752299991</v>
      </c>
      <c r="J151" s="19"/>
      <c r="K151" s="27">
        <f t="shared" si="26"/>
        <v>0.24495948746938723</v>
      </c>
      <c r="L151" s="27">
        <f t="shared" si="31"/>
        <v>0.13882443349726437</v>
      </c>
      <c r="M151" s="27">
        <f t="shared" si="31"/>
        <v>-0.40471172862068805</v>
      </c>
      <c r="N151" s="27">
        <f t="shared" si="31"/>
        <v>0.51084678259467609</v>
      </c>
    </row>
    <row r="152" spans="2:14" ht="15.75" x14ac:dyDescent="0.3">
      <c r="K152" s="21"/>
      <c r="L152" s="21"/>
      <c r="M152" s="21"/>
      <c r="N152" s="21"/>
    </row>
    <row r="153" spans="2:14" ht="15.75" x14ac:dyDescent="0.3">
      <c r="B153" s="34"/>
      <c r="K153" s="21"/>
      <c r="L153" s="21"/>
      <c r="M153" s="21"/>
      <c r="N153" s="21"/>
    </row>
    <row r="154" spans="2:14" ht="24" x14ac:dyDescent="0.4">
      <c r="B154" s="2" t="s">
        <v>17</v>
      </c>
      <c r="C154" s="3" t="s">
        <v>1</v>
      </c>
      <c r="D154" s="3"/>
    </row>
    <row r="155" spans="2:14" ht="19.5" x14ac:dyDescent="0.35">
      <c r="C155" s="3"/>
      <c r="D155" s="3"/>
      <c r="F155" s="5" t="s">
        <v>2</v>
      </c>
      <c r="K155" s="5" t="s">
        <v>3</v>
      </c>
    </row>
    <row r="156" spans="2:14" ht="15.75" customHeight="1" x14ac:dyDescent="0.3">
      <c r="C156" s="6" t="s">
        <v>4</v>
      </c>
      <c r="D156" s="6" t="s">
        <v>5</v>
      </c>
      <c r="E156" s="7"/>
      <c r="F156" s="8" t="s">
        <v>6</v>
      </c>
      <c r="G156" s="9" t="s">
        <v>7</v>
      </c>
      <c r="H156" s="9"/>
      <c r="I156" s="9"/>
      <c r="J156" s="10"/>
      <c r="K156" s="11" t="s">
        <v>6</v>
      </c>
      <c r="L156" s="9" t="s">
        <v>7</v>
      </c>
      <c r="M156" s="9"/>
      <c r="N156" s="9"/>
    </row>
    <row r="157" spans="2:14" ht="15.75" x14ac:dyDescent="0.3">
      <c r="B157" s="12" t="s">
        <v>21</v>
      </c>
      <c r="C157" s="13"/>
      <c r="D157" s="13"/>
      <c r="E157" s="7"/>
      <c r="F157" s="13"/>
      <c r="G157" s="28" t="s">
        <v>9</v>
      </c>
      <c r="H157" s="14" t="s">
        <v>10</v>
      </c>
      <c r="I157" s="28" t="s">
        <v>11</v>
      </c>
      <c r="J157" s="15"/>
      <c r="K157" s="16"/>
      <c r="L157" s="28" t="s">
        <v>9</v>
      </c>
      <c r="M157" s="14" t="s">
        <v>10</v>
      </c>
      <c r="N157" s="28" t="s">
        <v>11</v>
      </c>
    </row>
    <row r="158" spans="2:14" ht="15.75" x14ac:dyDescent="0.3">
      <c r="B158" s="17" t="s">
        <v>22</v>
      </c>
      <c r="C158" s="18">
        <v>99</v>
      </c>
      <c r="D158" s="18">
        <v>96</v>
      </c>
      <c r="E158" s="31"/>
      <c r="F158" s="19">
        <f>+D158-C158</f>
        <v>-3</v>
      </c>
      <c r="G158" s="19">
        <v>0.1374361892</v>
      </c>
      <c r="H158" s="19">
        <v>2.6634136671999999</v>
      </c>
      <c r="I158" s="19">
        <v>-5.8008498563000002</v>
      </c>
      <c r="J158" s="19"/>
      <c r="K158" s="21">
        <f>+((D158/C158)-1)*100</f>
        <v>-3.0303030303030276</v>
      </c>
      <c r="L158" s="21">
        <f t="shared" ref="L158:N159" si="32">+((($C158+G158)/$C158)-1)*100</f>
        <v>0.13882443353534502</v>
      </c>
      <c r="M158" s="21">
        <f t="shared" si="32"/>
        <v>2.6903168355555618</v>
      </c>
      <c r="N158" s="21">
        <f t="shared" si="32"/>
        <v>-5.859444299292937</v>
      </c>
    </row>
    <row r="159" spans="2:14" ht="15.75" x14ac:dyDescent="0.3">
      <c r="B159" s="17" t="s">
        <v>24</v>
      </c>
      <c r="C159" s="18">
        <v>73</v>
      </c>
      <c r="D159" s="18">
        <v>73</v>
      </c>
      <c r="E159" s="31"/>
      <c r="F159" s="19">
        <f>+D159-C159</f>
        <v>0</v>
      </c>
      <c r="G159" s="19">
        <v>0.1013418365</v>
      </c>
      <c r="H159" s="19">
        <v>-0.77984165790000004</v>
      </c>
      <c r="I159" s="19">
        <v>0.67849982139999998</v>
      </c>
      <c r="J159" s="19"/>
      <c r="K159" s="21">
        <f>+((D159/C159)-1)*100</f>
        <v>0</v>
      </c>
      <c r="L159" s="21">
        <f t="shared" si="32"/>
        <v>0.1388244335616351</v>
      </c>
      <c r="M159" s="21">
        <f t="shared" si="32"/>
        <v>-1.0682762436986182</v>
      </c>
      <c r="N159" s="21">
        <f t="shared" si="32"/>
        <v>0.92945181013697198</v>
      </c>
    </row>
    <row r="160" spans="2:14" ht="15.75" x14ac:dyDescent="0.3">
      <c r="B160" s="17" t="s">
        <v>25</v>
      </c>
      <c r="C160" s="18"/>
      <c r="D160" s="18"/>
      <c r="E160" s="31"/>
      <c r="F160" s="19"/>
      <c r="G160" s="19"/>
      <c r="H160" s="19"/>
      <c r="I160" s="19"/>
      <c r="J160" s="19"/>
      <c r="K160" s="21"/>
      <c r="L160" s="21"/>
      <c r="M160" s="21"/>
      <c r="N160" s="21"/>
    </row>
    <row r="161" spans="2:14" ht="15.75" x14ac:dyDescent="0.3">
      <c r="B161" s="17" t="s">
        <v>26</v>
      </c>
      <c r="C161" s="18">
        <v>1148</v>
      </c>
      <c r="D161" s="18">
        <v>1169</v>
      </c>
      <c r="E161" s="31"/>
      <c r="F161" s="19">
        <f t="shared" ref="F161:F172" si="33">+D161-C161</f>
        <v>21</v>
      </c>
      <c r="G161" s="19">
        <v>1.5937044966</v>
      </c>
      <c r="H161" s="19">
        <v>2.9600185805999999</v>
      </c>
      <c r="I161" s="19">
        <v>16.446276922799999</v>
      </c>
      <c r="J161" s="19"/>
      <c r="K161" s="21">
        <f t="shared" ref="K161:K173" si="34">+((D161/C161)-1)*100</f>
        <v>1.8292682926829285</v>
      </c>
      <c r="L161" s="21">
        <f t="shared" ref="L161:N173" si="35">+((($C161+G161)/$C161)-1)*100</f>
        <v>0.13882443350172746</v>
      </c>
      <c r="M161" s="21">
        <f t="shared" si="35"/>
        <v>0.25784133977351242</v>
      </c>
      <c r="N161" s="21">
        <f t="shared" si="35"/>
        <v>1.4326025194076664</v>
      </c>
    </row>
    <row r="162" spans="2:14" ht="15.75" x14ac:dyDescent="0.3">
      <c r="B162" s="17" t="s">
        <v>27</v>
      </c>
      <c r="C162" s="18">
        <v>65</v>
      </c>
      <c r="D162" s="18">
        <v>66</v>
      </c>
      <c r="E162" s="31"/>
      <c r="F162" s="19">
        <f t="shared" si="33"/>
        <v>1</v>
      </c>
      <c r="G162" s="19">
        <v>9.0235881800000001E-2</v>
      </c>
      <c r="H162" s="19">
        <v>0.76369249009999995</v>
      </c>
      <c r="I162" s="19">
        <v>0.1460716282</v>
      </c>
      <c r="J162" s="19"/>
      <c r="K162" s="21">
        <f t="shared" si="34"/>
        <v>1.538461538461533</v>
      </c>
      <c r="L162" s="21">
        <f t="shared" si="35"/>
        <v>0.13882443353845364</v>
      </c>
      <c r="M162" s="21">
        <f t="shared" si="35"/>
        <v>1.1749115232307705</v>
      </c>
      <c r="N162" s="21">
        <f t="shared" si="35"/>
        <v>0.22472558184616354</v>
      </c>
    </row>
    <row r="163" spans="2:14" ht="15.75" x14ac:dyDescent="0.3">
      <c r="B163" s="17" t="s">
        <v>28</v>
      </c>
      <c r="C163" s="18">
        <v>743</v>
      </c>
      <c r="D163" s="18">
        <v>696</v>
      </c>
      <c r="E163" s="31"/>
      <c r="F163" s="19">
        <f t="shared" si="33"/>
        <v>-47</v>
      </c>
      <c r="G163" s="19">
        <v>1.0314655409</v>
      </c>
      <c r="H163" s="19">
        <v>-25.269856410100001</v>
      </c>
      <c r="I163" s="19">
        <v>-22.7616091308</v>
      </c>
      <c r="J163" s="19"/>
      <c r="K163" s="21">
        <f t="shared" si="34"/>
        <v>-6.3257065948855935</v>
      </c>
      <c r="L163" s="21">
        <f t="shared" si="35"/>
        <v>0.13882443349932938</v>
      </c>
      <c r="M163" s="21">
        <f t="shared" si="35"/>
        <v>-3.4010573903230146</v>
      </c>
      <c r="N163" s="21">
        <f t="shared" si="35"/>
        <v>-3.0634736380619199</v>
      </c>
    </row>
    <row r="164" spans="2:14" ht="15.75" x14ac:dyDescent="0.3">
      <c r="B164" s="17" t="s">
        <v>29</v>
      </c>
      <c r="C164" s="18">
        <v>1069</v>
      </c>
      <c r="D164" s="18">
        <v>1093</v>
      </c>
      <c r="E164" s="31"/>
      <c r="F164" s="19">
        <f t="shared" si="33"/>
        <v>24</v>
      </c>
      <c r="G164" s="19">
        <v>1.4840331941</v>
      </c>
      <c r="H164" s="19">
        <v>6.4754382473999996</v>
      </c>
      <c r="I164" s="19">
        <v>16.0405285585</v>
      </c>
      <c r="J164" s="19"/>
      <c r="K164" s="21">
        <f t="shared" si="34"/>
        <v>2.2450888681010195</v>
      </c>
      <c r="L164" s="21">
        <f t="shared" si="35"/>
        <v>0.13882443349859663</v>
      </c>
      <c r="M164" s="21">
        <f t="shared" si="35"/>
        <v>0.60574726355473452</v>
      </c>
      <c r="N164" s="21">
        <f t="shared" si="35"/>
        <v>1.5005171710477105</v>
      </c>
    </row>
    <row r="165" spans="2:14" ht="15.75" x14ac:dyDescent="0.3">
      <c r="B165" s="17" t="s">
        <v>30</v>
      </c>
      <c r="C165" s="18">
        <v>154</v>
      </c>
      <c r="D165" s="18">
        <v>176</v>
      </c>
      <c r="E165" s="31"/>
      <c r="F165" s="19">
        <f t="shared" si="33"/>
        <v>22</v>
      </c>
      <c r="G165" s="19">
        <v>0.2137896276</v>
      </c>
      <c r="H165" s="19">
        <v>-1.512413853</v>
      </c>
      <c r="I165" s="19">
        <v>23.298624225400001</v>
      </c>
      <c r="J165" s="19"/>
      <c r="K165" s="21">
        <f t="shared" si="34"/>
        <v>14.285714285714279</v>
      </c>
      <c r="L165" s="21">
        <f t="shared" si="35"/>
        <v>0.13882443350647922</v>
      </c>
      <c r="M165" s="21">
        <f t="shared" si="35"/>
        <v>-0.98208691753246535</v>
      </c>
      <c r="N165" s="21">
        <f t="shared" si="35"/>
        <v>15.128976769740255</v>
      </c>
    </row>
    <row r="166" spans="2:14" ht="15.75" x14ac:dyDescent="0.3">
      <c r="B166" s="17" t="s">
        <v>31</v>
      </c>
      <c r="C166" s="18">
        <v>285</v>
      </c>
      <c r="D166" s="18">
        <v>296</v>
      </c>
      <c r="E166" s="31"/>
      <c r="F166" s="19">
        <f t="shared" si="33"/>
        <v>11</v>
      </c>
      <c r="G166" s="19">
        <v>0.39564963549999999</v>
      </c>
      <c r="H166" s="19">
        <v>3.5431681589999999</v>
      </c>
      <c r="I166" s="19">
        <v>7.0611822055999998</v>
      </c>
      <c r="J166" s="19"/>
      <c r="K166" s="21">
        <f t="shared" si="34"/>
        <v>3.8596491228070073</v>
      </c>
      <c r="L166" s="21">
        <f t="shared" si="35"/>
        <v>0.13882443350876628</v>
      </c>
      <c r="M166" s="21">
        <f t="shared" si="35"/>
        <v>1.2432168978947278</v>
      </c>
      <c r="N166" s="21">
        <f t="shared" si="35"/>
        <v>2.4776077914385963</v>
      </c>
    </row>
    <row r="167" spans="2:14" ht="15.75" x14ac:dyDescent="0.3">
      <c r="B167" s="17" t="s">
        <v>32</v>
      </c>
      <c r="C167" s="18">
        <v>24</v>
      </c>
      <c r="D167" s="18">
        <v>25</v>
      </c>
      <c r="E167" s="31"/>
      <c r="F167" s="19">
        <f t="shared" si="33"/>
        <v>1</v>
      </c>
      <c r="G167" s="19">
        <v>3.3317864000000003E-2</v>
      </c>
      <c r="H167" s="19">
        <v>-0.41569541459999998</v>
      </c>
      <c r="I167" s="19">
        <v>1.3823775505</v>
      </c>
      <c r="J167" s="19"/>
      <c r="K167" s="21">
        <f t="shared" si="34"/>
        <v>4.1666666666666741</v>
      </c>
      <c r="L167" s="21">
        <f t="shared" si="35"/>
        <v>0.13882443333332883</v>
      </c>
      <c r="M167" s="21">
        <f t="shared" si="35"/>
        <v>-1.7320642274999964</v>
      </c>
      <c r="N167" s="21">
        <f t="shared" si="35"/>
        <v>5.7599064604166639</v>
      </c>
    </row>
    <row r="168" spans="2:14" ht="15.75" x14ac:dyDescent="0.3">
      <c r="B168" s="17" t="s">
        <v>33</v>
      </c>
      <c r="C168" s="18">
        <v>450</v>
      </c>
      <c r="D168" s="18">
        <v>462</v>
      </c>
      <c r="E168" s="31"/>
      <c r="F168" s="19">
        <f t="shared" si="33"/>
        <v>12</v>
      </c>
      <c r="G168" s="19">
        <v>0.62470995070000002</v>
      </c>
      <c r="H168" s="19">
        <v>-17.860444809000001</v>
      </c>
      <c r="I168" s="19">
        <v>29.235734858299999</v>
      </c>
      <c r="J168" s="19"/>
      <c r="K168" s="21">
        <f t="shared" si="34"/>
        <v>2.6666666666666616</v>
      </c>
      <c r="L168" s="21">
        <f t="shared" si="35"/>
        <v>0.13882443348889328</v>
      </c>
      <c r="M168" s="21">
        <f t="shared" si="35"/>
        <v>-3.9689877353333292</v>
      </c>
      <c r="N168" s="21">
        <f t="shared" si="35"/>
        <v>6.4968299685111086</v>
      </c>
    </row>
    <row r="169" spans="2:14" ht="15.75" x14ac:dyDescent="0.3">
      <c r="B169" s="17" t="s">
        <v>34</v>
      </c>
      <c r="C169" s="18">
        <v>64</v>
      </c>
      <c r="D169" s="18">
        <v>54</v>
      </c>
      <c r="E169" s="31"/>
      <c r="F169" s="19">
        <f t="shared" si="33"/>
        <v>-10</v>
      </c>
      <c r="G169" s="19">
        <v>8.8847637399999999E-2</v>
      </c>
      <c r="H169" s="19">
        <v>-3.9563324234000001</v>
      </c>
      <c r="I169" s="19">
        <v>-6.1325152139999997</v>
      </c>
      <c r="J169" s="19"/>
      <c r="K169" s="21">
        <f t="shared" si="34"/>
        <v>-15.625</v>
      </c>
      <c r="L169" s="21">
        <f t="shared" si="35"/>
        <v>0.13882443343748996</v>
      </c>
      <c r="M169" s="21">
        <f t="shared" si="35"/>
        <v>-6.1817694115624988</v>
      </c>
      <c r="N169" s="21">
        <f t="shared" si="35"/>
        <v>-9.5820550218750018</v>
      </c>
    </row>
    <row r="170" spans="2:14" ht="15.75" x14ac:dyDescent="0.3">
      <c r="B170" s="17" t="s">
        <v>35</v>
      </c>
      <c r="C170" s="18">
        <v>241</v>
      </c>
      <c r="D170" s="18">
        <v>239</v>
      </c>
      <c r="E170" s="31"/>
      <c r="F170" s="19">
        <f t="shared" si="33"/>
        <v>-2</v>
      </c>
      <c r="G170" s="19">
        <v>0.33456688470000001</v>
      </c>
      <c r="H170" s="19">
        <v>1.0855983790999999</v>
      </c>
      <c r="I170" s="19">
        <v>-3.4201652639</v>
      </c>
      <c r="J170" s="19"/>
      <c r="K170" s="21">
        <f t="shared" si="34"/>
        <v>-0.82987551867219622</v>
      </c>
      <c r="L170" s="21">
        <f t="shared" si="35"/>
        <v>0.1388244334854738</v>
      </c>
      <c r="M170" s="21">
        <f t="shared" si="35"/>
        <v>0.45045575896265344</v>
      </c>
      <c r="N170" s="21">
        <f t="shared" si="35"/>
        <v>-1.4191557111618236</v>
      </c>
    </row>
    <row r="171" spans="2:14" ht="15.75" x14ac:dyDescent="0.3">
      <c r="B171" s="17" t="s">
        <v>36</v>
      </c>
      <c r="C171" s="18">
        <v>517</v>
      </c>
      <c r="D171" s="18">
        <v>539</v>
      </c>
      <c r="E171" s="31"/>
      <c r="F171" s="19">
        <f t="shared" si="33"/>
        <v>22</v>
      </c>
      <c r="G171" s="19">
        <v>0.71772232120000001</v>
      </c>
      <c r="H171" s="19">
        <v>5.0711668106000003</v>
      </c>
      <c r="I171" s="19">
        <v>16.2111108683</v>
      </c>
      <c r="J171" s="19"/>
      <c r="K171" s="21">
        <f t="shared" si="34"/>
        <v>4.2553191489361764</v>
      </c>
      <c r="L171" s="21">
        <f t="shared" si="35"/>
        <v>0.13882443350097251</v>
      </c>
      <c r="M171" s="21">
        <f t="shared" si="35"/>
        <v>0.98088332893615515</v>
      </c>
      <c r="N171" s="21">
        <f t="shared" si="35"/>
        <v>3.1356113865183666</v>
      </c>
    </row>
    <row r="172" spans="2:14" ht="15.75" x14ac:dyDescent="0.3">
      <c r="B172" s="17" t="s">
        <v>37</v>
      </c>
      <c r="C172" s="18">
        <v>335</v>
      </c>
      <c r="D172" s="18">
        <v>347</v>
      </c>
      <c r="E172" s="31"/>
      <c r="F172" s="19">
        <f t="shared" si="33"/>
        <v>12</v>
      </c>
      <c r="G172" s="19">
        <v>0.46506185220000001</v>
      </c>
      <c r="H172" s="19">
        <v>2.3547108112999999</v>
      </c>
      <c r="I172" s="19">
        <v>9.1802273363999998</v>
      </c>
      <c r="J172" s="19"/>
      <c r="K172" s="21">
        <f t="shared" si="34"/>
        <v>3.5820895522387985</v>
      </c>
      <c r="L172" s="21">
        <f t="shared" si="35"/>
        <v>0.13882443349253482</v>
      </c>
      <c r="M172" s="21">
        <f t="shared" si="35"/>
        <v>0.70289874964177823</v>
      </c>
      <c r="N172" s="21">
        <f t="shared" si="35"/>
        <v>2.7403663690746205</v>
      </c>
    </row>
    <row r="173" spans="2:14" ht="15.75" x14ac:dyDescent="0.3">
      <c r="B173" s="23" t="s">
        <v>38</v>
      </c>
      <c r="C173" s="24">
        <f>SUM(C157:C172)</f>
        <v>5267</v>
      </c>
      <c r="D173" s="24">
        <f>SUM(D157:D172)</f>
        <v>5331</v>
      </c>
      <c r="E173" s="25"/>
      <c r="F173" s="26">
        <f>SUM(F157:F172)</f>
        <v>64</v>
      </c>
      <c r="G173" s="26">
        <f>SUM(G157:G172)</f>
        <v>7.3118829123999989</v>
      </c>
      <c r="H173" s="26">
        <f>SUM(H157:H172)</f>
        <v>-24.877377422700008</v>
      </c>
      <c r="I173" s="26">
        <f>SUM(I157:I172)</f>
        <v>81.565494510399986</v>
      </c>
      <c r="J173" s="19"/>
      <c r="K173" s="27">
        <f t="shared" si="34"/>
        <v>1.2151129675336936</v>
      </c>
      <c r="L173" s="27">
        <f t="shared" si="35"/>
        <v>0.13882443349912954</v>
      </c>
      <c r="M173" s="27">
        <f t="shared" si="35"/>
        <v>-0.4723253735086419</v>
      </c>
      <c r="N173" s="27">
        <f t="shared" si="35"/>
        <v>1.5486139075450822</v>
      </c>
    </row>
    <row r="175" spans="2:14" ht="24" customHeight="1" x14ac:dyDescent="0.4">
      <c r="B175" s="2"/>
    </row>
    <row r="176" spans="2:14" ht="20.25" customHeight="1" x14ac:dyDescent="0.4">
      <c r="B176" s="32" t="s">
        <v>18</v>
      </c>
      <c r="C176" s="32"/>
      <c r="D176" s="32"/>
    </row>
    <row r="177" spans="1:14" ht="19.5" x14ac:dyDescent="0.35">
      <c r="C177" s="3" t="s">
        <v>1</v>
      </c>
      <c r="D177" s="3"/>
      <c r="F177" s="5" t="s">
        <v>2</v>
      </c>
      <c r="K177" s="5" t="s">
        <v>3</v>
      </c>
    </row>
    <row r="178" spans="1:14" ht="15.75" customHeight="1" x14ac:dyDescent="0.3">
      <c r="C178" s="6" t="s">
        <v>4</v>
      </c>
      <c r="D178" s="6" t="s">
        <v>5</v>
      </c>
      <c r="E178" s="7"/>
      <c r="F178" s="8" t="s">
        <v>6</v>
      </c>
      <c r="G178" s="9" t="s">
        <v>7</v>
      </c>
      <c r="H178" s="9"/>
      <c r="I178" s="9"/>
      <c r="J178" s="10"/>
      <c r="K178" s="11" t="s">
        <v>6</v>
      </c>
      <c r="L178" s="9" t="s">
        <v>7</v>
      </c>
      <c r="M178" s="9"/>
      <c r="N178" s="9"/>
    </row>
    <row r="179" spans="1:14" ht="15.75" x14ac:dyDescent="0.3">
      <c r="B179" s="12" t="s">
        <v>21</v>
      </c>
      <c r="C179" s="13"/>
      <c r="D179" s="13"/>
      <c r="E179" s="7"/>
      <c r="F179" s="13"/>
      <c r="G179" s="28" t="s">
        <v>9</v>
      </c>
      <c r="H179" s="14" t="s">
        <v>10</v>
      </c>
      <c r="I179" s="28" t="s">
        <v>11</v>
      </c>
      <c r="J179" s="15"/>
      <c r="K179" s="16"/>
      <c r="L179" s="28" t="s">
        <v>9</v>
      </c>
      <c r="M179" s="14" t="s">
        <v>10</v>
      </c>
      <c r="N179" s="28" t="s">
        <v>11</v>
      </c>
    </row>
    <row r="180" spans="1:14" ht="15.75" x14ac:dyDescent="0.3">
      <c r="B180" s="17" t="s">
        <v>22</v>
      </c>
      <c r="C180" s="18">
        <v>490</v>
      </c>
      <c r="D180" s="18">
        <v>467</v>
      </c>
      <c r="E180" s="31"/>
      <c r="F180" s="19">
        <f t="shared" ref="F180:F194" si="36">+D180-C180</f>
        <v>-23</v>
      </c>
      <c r="G180" s="19">
        <v>0.6802397241</v>
      </c>
      <c r="H180" s="19">
        <v>6.7390292077999998</v>
      </c>
      <c r="I180" s="19">
        <v>-30.419268932000001</v>
      </c>
      <c r="J180" s="19"/>
      <c r="K180" s="21">
        <f>+((D180/C180)-1)*100</f>
        <v>-4.6938775510204085</v>
      </c>
      <c r="L180" s="21">
        <f t="shared" ref="L180:N195" si="37">+((($C180+G180)/$C180)-1)*100</f>
        <v>0.13882443348978146</v>
      </c>
      <c r="M180" s="21">
        <f t="shared" si="37"/>
        <v>1.3753120832245003</v>
      </c>
      <c r="N180" s="21">
        <f t="shared" si="37"/>
        <v>-6.2080140677551077</v>
      </c>
    </row>
    <row r="181" spans="1:14" ht="15.75" x14ac:dyDescent="0.3">
      <c r="B181" s="17" t="s">
        <v>24</v>
      </c>
      <c r="C181" s="18">
        <v>548</v>
      </c>
      <c r="D181" s="18">
        <v>560</v>
      </c>
      <c r="E181" s="31"/>
      <c r="F181" s="19">
        <f t="shared" si="36"/>
        <v>12</v>
      </c>
      <c r="G181" s="19">
        <v>0.76075789559999996</v>
      </c>
      <c r="H181" s="19">
        <v>3.0611376468999998</v>
      </c>
      <c r="I181" s="19">
        <v>8.1781044574999999</v>
      </c>
      <c r="J181" s="19"/>
      <c r="K181" s="21">
        <f t="shared" ref="K181:K195" si="38">+((D181/C181)-1)*100</f>
        <v>2.1897810218978186</v>
      </c>
      <c r="L181" s="21">
        <f t="shared" si="37"/>
        <v>0.13882443350365925</v>
      </c>
      <c r="M181" s="21">
        <f t="shared" si="37"/>
        <v>0.55860176038320386</v>
      </c>
      <c r="N181" s="21">
        <f t="shared" si="37"/>
        <v>1.4923548280109555</v>
      </c>
    </row>
    <row r="182" spans="1:14" ht="15.75" x14ac:dyDescent="0.3">
      <c r="A182" s="1" t="s">
        <v>41</v>
      </c>
      <c r="B182" s="17" t="s">
        <v>25</v>
      </c>
      <c r="C182" s="18">
        <v>24</v>
      </c>
      <c r="D182" s="18">
        <v>84</v>
      </c>
      <c r="E182" s="31"/>
      <c r="F182" s="19">
        <f t="shared" si="36"/>
        <v>60</v>
      </c>
      <c r="G182" s="19">
        <v>3.3317864000000003E-2</v>
      </c>
      <c r="H182" s="19">
        <v>1.0343279487000001</v>
      </c>
      <c r="I182" s="19">
        <v>58.9323541873</v>
      </c>
      <c r="J182" s="19"/>
      <c r="K182" s="21">
        <f t="shared" si="38"/>
        <v>250</v>
      </c>
      <c r="L182" s="21">
        <f t="shared" si="37"/>
        <v>0.13882443333332883</v>
      </c>
      <c r="M182" s="21">
        <f t="shared" si="37"/>
        <v>4.3096997862499986</v>
      </c>
      <c r="N182" s="21">
        <f t="shared" si="37"/>
        <v>245.55147578041669</v>
      </c>
    </row>
    <row r="183" spans="1:14" ht="15.75" x14ac:dyDescent="0.3">
      <c r="B183" s="17" t="s">
        <v>26</v>
      </c>
      <c r="C183" s="18">
        <v>635</v>
      </c>
      <c r="D183" s="18">
        <v>589</v>
      </c>
      <c r="E183" s="31"/>
      <c r="F183" s="19">
        <f t="shared" si="36"/>
        <v>-46</v>
      </c>
      <c r="G183" s="19">
        <v>0.88153515270000005</v>
      </c>
      <c r="H183" s="19">
        <v>-9.5936258228</v>
      </c>
      <c r="I183" s="19">
        <v>-37.287909329900003</v>
      </c>
      <c r="J183" s="19"/>
      <c r="K183" s="21">
        <f t="shared" si="38"/>
        <v>-7.2440944881889795</v>
      </c>
      <c r="L183" s="21">
        <f t="shared" si="37"/>
        <v>0.13882443349606532</v>
      </c>
      <c r="M183" s="21">
        <f t="shared" si="37"/>
        <v>-1.5108072161889807</v>
      </c>
      <c r="N183" s="21">
        <f t="shared" si="37"/>
        <v>-5.8721117054960636</v>
      </c>
    </row>
    <row r="184" spans="1:14" ht="15.75" x14ac:dyDescent="0.3">
      <c r="B184" s="17" t="s">
        <v>27</v>
      </c>
      <c r="C184" s="18">
        <v>29</v>
      </c>
      <c r="D184" s="18">
        <v>31</v>
      </c>
      <c r="E184" s="31"/>
      <c r="F184" s="19">
        <f t="shared" si="36"/>
        <v>2</v>
      </c>
      <c r="G184" s="19">
        <v>4.0259085700000002E-2</v>
      </c>
      <c r="H184" s="19">
        <v>-0.109449642</v>
      </c>
      <c r="I184" s="19">
        <v>2.0691905563000002</v>
      </c>
      <c r="J184" s="19"/>
      <c r="K184" s="21">
        <f t="shared" si="38"/>
        <v>6.8965517241379226</v>
      </c>
      <c r="L184" s="21">
        <f t="shared" si="37"/>
        <v>0.13882443344828133</v>
      </c>
      <c r="M184" s="21">
        <f t="shared" si="37"/>
        <v>-0.37741255862069334</v>
      </c>
      <c r="N184" s="21">
        <f t="shared" si="37"/>
        <v>7.1351398493103568</v>
      </c>
    </row>
    <row r="185" spans="1:14" ht="15.75" x14ac:dyDescent="0.3">
      <c r="B185" s="17" t="s">
        <v>28</v>
      </c>
      <c r="C185" s="18">
        <v>735</v>
      </c>
      <c r="D185" s="18">
        <v>692</v>
      </c>
      <c r="E185" s="31"/>
      <c r="F185" s="19">
        <f t="shared" si="36"/>
        <v>-43</v>
      </c>
      <c r="G185" s="19">
        <v>1.0203595861999999</v>
      </c>
      <c r="H185" s="19">
        <v>-15.892602804999999</v>
      </c>
      <c r="I185" s="19">
        <v>-28.127756781199999</v>
      </c>
      <c r="J185" s="19"/>
      <c r="K185" s="21">
        <f t="shared" si="38"/>
        <v>-5.850340136054422</v>
      </c>
      <c r="L185" s="21">
        <f t="shared" si="37"/>
        <v>0.13882443349659823</v>
      </c>
      <c r="M185" s="21">
        <f t="shared" si="37"/>
        <v>-2.1622588850340185</v>
      </c>
      <c r="N185" s="21">
        <f t="shared" si="37"/>
        <v>-3.8269056845170013</v>
      </c>
    </row>
    <row r="186" spans="1:14" ht="15.75" x14ac:dyDescent="0.3">
      <c r="B186" s="17" t="s">
        <v>29</v>
      </c>
      <c r="C186" s="18">
        <v>1040</v>
      </c>
      <c r="D186" s="18">
        <v>1049</v>
      </c>
      <c r="E186" s="31"/>
      <c r="F186" s="19">
        <f t="shared" si="36"/>
        <v>9</v>
      </c>
      <c r="G186" s="19">
        <v>1.4437741084</v>
      </c>
      <c r="H186" s="19">
        <v>0.64862909729999996</v>
      </c>
      <c r="I186" s="19">
        <v>6.9075967942999998</v>
      </c>
      <c r="J186" s="19"/>
      <c r="K186" s="21">
        <f t="shared" si="38"/>
        <v>0.86538461538461231</v>
      </c>
      <c r="L186" s="21">
        <f t="shared" si="37"/>
        <v>0.13882443349999551</v>
      </c>
      <c r="M186" s="21">
        <f t="shared" si="37"/>
        <v>6.2368182432703811E-2</v>
      </c>
      <c r="N186" s="21">
        <f t="shared" si="37"/>
        <v>0.66419199945191298</v>
      </c>
    </row>
    <row r="187" spans="1:14" ht="15.75" x14ac:dyDescent="0.3">
      <c r="B187" s="17" t="s">
        <v>30</v>
      </c>
      <c r="C187" s="18">
        <v>233</v>
      </c>
      <c r="D187" s="18">
        <v>231</v>
      </c>
      <c r="E187" s="31"/>
      <c r="F187" s="19">
        <f t="shared" si="36"/>
        <v>-2</v>
      </c>
      <c r="G187" s="19">
        <v>0.32346093009999999</v>
      </c>
      <c r="H187" s="19">
        <v>-0.40488670960000001</v>
      </c>
      <c r="I187" s="19">
        <v>-1.9185742205</v>
      </c>
      <c r="J187" s="19"/>
      <c r="K187" s="21">
        <f t="shared" si="38"/>
        <v>-0.85836909871244149</v>
      </c>
      <c r="L187" s="21">
        <f t="shared" si="37"/>
        <v>0.13882443351931339</v>
      </c>
      <c r="M187" s="21">
        <f t="shared" si="37"/>
        <v>-0.17377111999999917</v>
      </c>
      <c r="N187" s="21">
        <f t="shared" si="37"/>
        <v>-0.82342241223176682</v>
      </c>
    </row>
    <row r="188" spans="1:14" ht="15.75" x14ac:dyDescent="0.3">
      <c r="B188" s="17" t="s">
        <v>31</v>
      </c>
      <c r="C188" s="18">
        <v>351</v>
      </c>
      <c r="D188" s="18">
        <v>345</v>
      </c>
      <c r="E188" s="31"/>
      <c r="F188" s="19">
        <f t="shared" si="36"/>
        <v>-6</v>
      </c>
      <c r="G188" s="19">
        <v>0.48727376160000002</v>
      </c>
      <c r="H188" s="19">
        <v>7.9918811563999999</v>
      </c>
      <c r="I188" s="19">
        <v>-14.479154918000001</v>
      </c>
      <c r="J188" s="19"/>
      <c r="K188" s="21">
        <f t="shared" si="38"/>
        <v>-1.7094017094017144</v>
      </c>
      <c r="L188" s="21">
        <f t="shared" si="37"/>
        <v>0.13882443350428098</v>
      </c>
      <c r="M188" s="21">
        <f t="shared" si="37"/>
        <v>2.2768892183475664</v>
      </c>
      <c r="N188" s="21">
        <f t="shared" si="37"/>
        <v>-4.1251153612535614</v>
      </c>
    </row>
    <row r="189" spans="1:14" ht="15.75" x14ac:dyDescent="0.3">
      <c r="B189" s="17" t="s">
        <v>32</v>
      </c>
      <c r="C189" s="18">
        <v>9</v>
      </c>
      <c r="D189" s="18">
        <v>12</v>
      </c>
      <c r="E189" s="31"/>
      <c r="F189" s="19">
        <f t="shared" si="36"/>
        <v>3</v>
      </c>
      <c r="G189" s="19">
        <v>1.2494198999999999E-2</v>
      </c>
      <c r="H189" s="19">
        <v>-7.0120630500000003E-2</v>
      </c>
      <c r="I189" s="19">
        <v>3.0576264315000001</v>
      </c>
      <c r="J189" s="19"/>
      <c r="K189" s="21">
        <f t="shared" si="38"/>
        <v>33.333333333333329</v>
      </c>
      <c r="L189" s="21">
        <f t="shared" si="37"/>
        <v>0.13882443333335104</v>
      </c>
      <c r="M189" s="21">
        <f t="shared" si="37"/>
        <v>-0.77911811666666608</v>
      </c>
      <c r="N189" s="21">
        <f t="shared" si="37"/>
        <v>33.973627016666683</v>
      </c>
    </row>
    <row r="190" spans="1:14" ht="15.75" x14ac:dyDescent="0.3">
      <c r="B190" s="17" t="s">
        <v>33</v>
      </c>
      <c r="C190" s="18">
        <v>97</v>
      </c>
      <c r="D190" s="18">
        <v>93</v>
      </c>
      <c r="E190" s="31"/>
      <c r="F190" s="19">
        <f t="shared" si="36"/>
        <v>-4</v>
      </c>
      <c r="G190" s="19">
        <v>0.13465970050000001</v>
      </c>
      <c r="H190" s="19">
        <v>0.58175117030000001</v>
      </c>
      <c r="I190" s="19">
        <v>-4.7164108707999999</v>
      </c>
      <c r="J190" s="19"/>
      <c r="K190" s="21">
        <f t="shared" si="38"/>
        <v>-4.1237113402061816</v>
      </c>
      <c r="L190" s="21">
        <f t="shared" si="37"/>
        <v>0.13882443350514695</v>
      </c>
      <c r="M190" s="21">
        <f t="shared" si="37"/>
        <v>0.59974347453608523</v>
      </c>
      <c r="N190" s="21">
        <f t="shared" si="37"/>
        <v>-4.8622792482474253</v>
      </c>
    </row>
    <row r="191" spans="1:14" ht="15.75" x14ac:dyDescent="0.3">
      <c r="B191" s="17" t="s">
        <v>34</v>
      </c>
      <c r="C191" s="18">
        <v>29</v>
      </c>
      <c r="D191" s="18">
        <v>22</v>
      </c>
      <c r="E191" s="31"/>
      <c r="F191" s="19">
        <f t="shared" si="36"/>
        <v>-7</v>
      </c>
      <c r="G191" s="19">
        <v>4.0259085700000002E-2</v>
      </c>
      <c r="H191" s="19">
        <v>-2.2201572945999999</v>
      </c>
      <c r="I191" s="19">
        <v>-4.8201017910999999</v>
      </c>
      <c r="J191" s="19"/>
      <c r="K191" s="21">
        <f t="shared" si="38"/>
        <v>-24.137931034482762</v>
      </c>
      <c r="L191" s="21">
        <f t="shared" si="37"/>
        <v>0.13882443344828133</v>
      </c>
      <c r="M191" s="21">
        <f t="shared" si="37"/>
        <v>-7.6557148089655191</v>
      </c>
      <c r="N191" s="21">
        <f t="shared" si="37"/>
        <v>-16.621040658965526</v>
      </c>
    </row>
    <row r="192" spans="1:14" ht="15.75" x14ac:dyDescent="0.3">
      <c r="B192" s="17" t="s">
        <v>35</v>
      </c>
      <c r="C192" s="18">
        <v>296</v>
      </c>
      <c r="D192" s="18">
        <v>280</v>
      </c>
      <c r="E192" s="31"/>
      <c r="F192" s="19">
        <f t="shared" si="36"/>
        <v>-16</v>
      </c>
      <c r="G192" s="19">
        <v>0.41092032319999999</v>
      </c>
      <c r="H192" s="19">
        <v>0.28619150719999997</v>
      </c>
      <c r="I192" s="19">
        <v>-16.697111830299999</v>
      </c>
      <c r="J192" s="19"/>
      <c r="K192" s="21">
        <f t="shared" si="38"/>
        <v>-5.4054054054054053</v>
      </c>
      <c r="L192" s="21">
        <f t="shared" si="37"/>
        <v>0.13882443351351803</v>
      </c>
      <c r="M192" s="21">
        <f t="shared" si="37"/>
        <v>9.6686319999994552E-2</v>
      </c>
      <c r="N192" s="21">
        <f t="shared" si="37"/>
        <v>-5.6409161588851342</v>
      </c>
    </row>
    <row r="193" spans="2:14" ht="15.75" x14ac:dyDescent="0.3">
      <c r="B193" s="17" t="s">
        <v>36</v>
      </c>
      <c r="C193" s="18">
        <v>1264</v>
      </c>
      <c r="D193" s="18">
        <v>1247</v>
      </c>
      <c r="E193" s="31"/>
      <c r="F193" s="19">
        <f t="shared" si="36"/>
        <v>-17</v>
      </c>
      <c r="G193" s="19">
        <v>1.7547408393999999</v>
      </c>
      <c r="H193" s="19">
        <v>-7.7531376718000002</v>
      </c>
      <c r="I193" s="19">
        <v>-11.001603167700001</v>
      </c>
      <c r="J193" s="19"/>
      <c r="K193" s="21">
        <f t="shared" si="38"/>
        <v>-1.3449367088607556</v>
      </c>
      <c r="L193" s="21">
        <f t="shared" si="37"/>
        <v>0.13882443349684248</v>
      </c>
      <c r="M193" s="21">
        <f t="shared" si="37"/>
        <v>-0.61338114492088813</v>
      </c>
      <c r="N193" s="21">
        <f t="shared" si="37"/>
        <v>-0.8703799974446258</v>
      </c>
    </row>
    <row r="194" spans="2:14" ht="15.75" x14ac:dyDescent="0.3">
      <c r="B194" s="17" t="s">
        <v>37</v>
      </c>
      <c r="C194" s="18">
        <v>313</v>
      </c>
      <c r="D194" s="18">
        <v>323</v>
      </c>
      <c r="E194" s="31"/>
      <c r="F194" s="19">
        <f t="shared" si="36"/>
        <v>10</v>
      </c>
      <c r="G194" s="19">
        <v>0.43452047690000001</v>
      </c>
      <c r="H194" s="19">
        <v>0.28488396799999999</v>
      </c>
      <c r="I194" s="19">
        <v>9.2805955551999997</v>
      </c>
      <c r="J194" s="19"/>
      <c r="K194" s="21">
        <f t="shared" si="38"/>
        <v>3.1948881789137351</v>
      </c>
      <c r="L194" s="21">
        <f t="shared" si="37"/>
        <v>0.138824433514384</v>
      </c>
      <c r="M194" s="21">
        <f t="shared" si="37"/>
        <v>9.1017242172508617E-2</v>
      </c>
      <c r="N194" s="21">
        <f t="shared" si="37"/>
        <v>2.9650465032587947</v>
      </c>
    </row>
    <row r="195" spans="2:14" ht="15.75" x14ac:dyDescent="0.3">
      <c r="B195" s="23" t="s">
        <v>38</v>
      </c>
      <c r="C195" s="24">
        <f>SUM(C179:C194)</f>
        <v>6093</v>
      </c>
      <c r="D195" s="24">
        <f>SUM(D179:D194)</f>
        <v>6025</v>
      </c>
      <c r="E195" s="25"/>
      <c r="F195" s="26">
        <f>SUM(F179:F194)</f>
        <v>-68</v>
      </c>
      <c r="G195" s="26">
        <f>SUM(G179:G194)</f>
        <v>8.4585727330999987</v>
      </c>
      <c r="H195" s="26">
        <f>SUM(H179:H194)</f>
        <v>-15.416148873699997</v>
      </c>
      <c r="I195" s="26">
        <f>SUM(I179:I194)</f>
        <v>-61.042423859399996</v>
      </c>
      <c r="J195" s="19"/>
      <c r="K195" s="27">
        <f t="shared" si="38"/>
        <v>-1.116034794025933</v>
      </c>
      <c r="L195" s="27">
        <f t="shared" si="37"/>
        <v>0.13882443349908513</v>
      </c>
      <c r="M195" s="27">
        <f t="shared" si="37"/>
        <v>-0.25301409607254577</v>
      </c>
      <c r="N195" s="27">
        <f t="shared" si="37"/>
        <v>-1.0018451314524834</v>
      </c>
    </row>
    <row r="198" spans="2:14" ht="24" x14ac:dyDescent="0.4">
      <c r="B198" s="2" t="s">
        <v>19</v>
      </c>
      <c r="C198" s="3" t="s">
        <v>1</v>
      </c>
      <c r="D198" s="3"/>
    </row>
    <row r="199" spans="2:14" ht="19.5" x14ac:dyDescent="0.35">
      <c r="C199" s="3"/>
      <c r="D199" s="3"/>
      <c r="F199" s="5" t="s">
        <v>2</v>
      </c>
      <c r="K199" s="5" t="s">
        <v>3</v>
      </c>
    </row>
    <row r="200" spans="2:14" ht="15.75" customHeight="1" x14ac:dyDescent="0.3">
      <c r="C200" s="6" t="s">
        <v>4</v>
      </c>
      <c r="D200" s="6" t="s">
        <v>5</v>
      </c>
      <c r="E200" s="7"/>
      <c r="F200" s="8" t="s">
        <v>6</v>
      </c>
      <c r="G200" s="9" t="s">
        <v>7</v>
      </c>
      <c r="H200" s="9"/>
      <c r="I200" s="9"/>
      <c r="J200" s="10"/>
      <c r="K200" s="11" t="s">
        <v>6</v>
      </c>
      <c r="L200" s="9" t="s">
        <v>7</v>
      </c>
      <c r="M200" s="9"/>
      <c r="N200" s="9"/>
    </row>
    <row r="201" spans="2:14" ht="15.75" x14ac:dyDescent="0.3">
      <c r="B201" s="12" t="s">
        <v>21</v>
      </c>
      <c r="C201" s="13"/>
      <c r="D201" s="13"/>
      <c r="E201" s="7"/>
      <c r="F201" s="13"/>
      <c r="G201" s="28" t="s">
        <v>9</v>
      </c>
      <c r="H201" s="14" t="s">
        <v>10</v>
      </c>
      <c r="I201" s="28" t="s">
        <v>11</v>
      </c>
      <c r="J201" s="15"/>
      <c r="K201" s="16"/>
      <c r="L201" s="28" t="s">
        <v>9</v>
      </c>
      <c r="M201" s="14" t="s">
        <v>10</v>
      </c>
      <c r="N201" s="28" t="s">
        <v>11</v>
      </c>
    </row>
    <row r="202" spans="2:14" ht="15.75" x14ac:dyDescent="0.3">
      <c r="B202" s="17" t="s">
        <v>22</v>
      </c>
      <c r="C202" s="18">
        <v>433</v>
      </c>
      <c r="D202" s="18">
        <v>419</v>
      </c>
      <c r="E202" s="31"/>
      <c r="F202" s="19">
        <f t="shared" ref="F202:F216" si="39">+D202-C202</f>
        <v>-14</v>
      </c>
      <c r="G202" s="19">
        <v>0.60110979710000001</v>
      </c>
      <c r="H202" s="19">
        <v>6.8676597566000002</v>
      </c>
      <c r="I202" s="19">
        <v>-21.468769553600001</v>
      </c>
      <c r="J202" s="19"/>
      <c r="K202" s="21">
        <f>+((D202/C202)-1)*100</f>
        <v>-3.2332563510392598</v>
      </c>
      <c r="L202" s="21">
        <f>+((($C202+G202)/$C202)-1)*100</f>
        <v>0.1388244335103872</v>
      </c>
      <c r="M202" s="21">
        <f>+((($C202+H202)/$C202)-1)*100</f>
        <v>1.5860646089145503</v>
      </c>
      <c r="N202" s="21">
        <f>+((($C202+I202)/$C202)-1)*100</f>
        <v>-4.9581453934411046</v>
      </c>
    </row>
    <row r="203" spans="2:14" ht="15.75" x14ac:dyDescent="0.3">
      <c r="B203" s="17" t="s">
        <v>24</v>
      </c>
      <c r="C203" s="18">
        <v>196</v>
      </c>
      <c r="D203" s="18">
        <v>192</v>
      </c>
      <c r="E203" s="31"/>
      <c r="F203" s="19">
        <f t="shared" si="39"/>
        <v>-4</v>
      </c>
      <c r="G203" s="19">
        <v>0.27209588969999998</v>
      </c>
      <c r="H203" s="19">
        <v>-0.29100398750000001</v>
      </c>
      <c r="I203" s="19">
        <v>-3.9810919021000002</v>
      </c>
      <c r="J203" s="19"/>
      <c r="K203" s="21">
        <f t="shared" ref="K203:K217" si="40">+((D203/C203)-1)*100</f>
        <v>-2.0408163265306145</v>
      </c>
      <c r="L203" s="21">
        <f t="shared" ref="L203:N217" si="41">+((($C203+G203)/$C203)-1)*100</f>
        <v>0.13882443352042362</v>
      </c>
      <c r="M203" s="21">
        <f t="shared" si="41"/>
        <v>-0.14847142219388543</v>
      </c>
      <c r="N203" s="21">
        <f t="shared" si="41"/>
        <v>-2.0311693378061157</v>
      </c>
    </row>
    <row r="204" spans="2:14" ht="15.75" x14ac:dyDescent="0.3">
      <c r="B204" s="17" t="s">
        <v>25</v>
      </c>
      <c r="C204" s="18">
        <v>10</v>
      </c>
      <c r="D204" s="18">
        <v>9</v>
      </c>
      <c r="E204" s="31"/>
      <c r="F204" s="19">
        <f t="shared" si="39"/>
        <v>-1</v>
      </c>
      <c r="G204" s="19">
        <v>1.38824433E-2</v>
      </c>
      <c r="H204" s="19">
        <v>0.14880303880000001</v>
      </c>
      <c r="I204" s="19">
        <v>-1.1626854820999999</v>
      </c>
      <c r="J204" s="19"/>
      <c r="K204" s="21">
        <f t="shared" si="40"/>
        <v>-9.9999999999999982</v>
      </c>
      <c r="L204" s="21">
        <f t="shared" si="41"/>
        <v>0.13882443299999547</v>
      </c>
      <c r="M204" s="21">
        <f t="shared" si="41"/>
        <v>1.4880303880000056</v>
      </c>
      <c r="N204" s="21">
        <f t="shared" si="41"/>
        <v>-11.626854821000009</v>
      </c>
    </row>
    <row r="205" spans="2:14" ht="15.75" x14ac:dyDescent="0.3">
      <c r="B205" s="17" t="s">
        <v>26</v>
      </c>
      <c r="C205" s="18">
        <v>1147</v>
      </c>
      <c r="D205" s="18">
        <v>1210</v>
      </c>
      <c r="E205" s="31"/>
      <c r="F205" s="19">
        <f t="shared" si="39"/>
        <v>63</v>
      </c>
      <c r="G205" s="19">
        <v>1.5923162522000001</v>
      </c>
      <c r="H205" s="19">
        <v>-19.367503287000002</v>
      </c>
      <c r="I205" s="19">
        <v>80.775187034799998</v>
      </c>
      <c r="J205" s="19"/>
      <c r="K205" s="21">
        <f t="shared" si="40"/>
        <v>5.4925893635570988</v>
      </c>
      <c r="L205" s="21">
        <f t="shared" si="41"/>
        <v>0.13882443349606532</v>
      </c>
      <c r="M205" s="21">
        <f t="shared" si="41"/>
        <v>-1.6885355960767345</v>
      </c>
      <c r="N205" s="21">
        <f t="shared" si="41"/>
        <v>7.0423005261377458</v>
      </c>
    </row>
    <row r="206" spans="2:14" ht="15.75" x14ac:dyDescent="0.3">
      <c r="B206" s="17" t="s">
        <v>27</v>
      </c>
      <c r="C206" s="18">
        <v>540</v>
      </c>
      <c r="D206" s="18">
        <v>535</v>
      </c>
      <c r="E206" s="31"/>
      <c r="F206" s="19">
        <f t="shared" si="39"/>
        <v>-5</v>
      </c>
      <c r="G206" s="19">
        <v>0.74965194089999998</v>
      </c>
      <c r="H206" s="19">
        <v>15.804958128699999</v>
      </c>
      <c r="I206" s="19">
        <v>-21.554610069599999</v>
      </c>
      <c r="J206" s="19"/>
      <c r="K206" s="21">
        <f t="shared" si="40"/>
        <v>-0.92592592592593004</v>
      </c>
      <c r="L206" s="21">
        <f t="shared" si="41"/>
        <v>0.13882443349999551</v>
      </c>
      <c r="M206" s="21">
        <f t="shared" si="41"/>
        <v>2.9268440979074217</v>
      </c>
      <c r="N206" s="21">
        <f t="shared" si="41"/>
        <v>-3.9915944573333362</v>
      </c>
    </row>
    <row r="207" spans="2:14" ht="15.75" x14ac:dyDescent="0.3">
      <c r="B207" s="17" t="s">
        <v>28</v>
      </c>
      <c r="C207" s="18">
        <v>960</v>
      </c>
      <c r="D207" s="18">
        <v>915</v>
      </c>
      <c r="E207" s="31"/>
      <c r="F207" s="19">
        <f t="shared" si="39"/>
        <v>-45</v>
      </c>
      <c r="G207" s="19">
        <v>1.3327145616</v>
      </c>
      <c r="H207" s="19">
        <v>-15.241085759400001</v>
      </c>
      <c r="I207" s="19">
        <v>-31.091628802199999</v>
      </c>
      <c r="J207" s="19"/>
      <c r="K207" s="21">
        <f t="shared" si="40"/>
        <v>-4.6875</v>
      </c>
      <c r="L207" s="21">
        <f t="shared" si="41"/>
        <v>0.13882443349999551</v>
      </c>
      <c r="M207" s="21">
        <f t="shared" si="41"/>
        <v>-1.5876130999375015</v>
      </c>
      <c r="N207" s="21">
        <f t="shared" si="41"/>
        <v>-3.2387113335625051</v>
      </c>
    </row>
    <row r="208" spans="2:14" ht="15.75" x14ac:dyDescent="0.3">
      <c r="B208" s="17" t="s">
        <v>29</v>
      </c>
      <c r="C208" s="18">
        <v>2626</v>
      </c>
      <c r="D208" s="18">
        <v>2641</v>
      </c>
      <c r="E208" s="31"/>
      <c r="F208" s="19">
        <f t="shared" si="39"/>
        <v>15</v>
      </c>
      <c r="G208" s="19">
        <v>3.6455296236999999</v>
      </c>
      <c r="H208" s="19">
        <v>24.8688512246</v>
      </c>
      <c r="I208" s="19">
        <v>-13.5143808483</v>
      </c>
      <c r="J208" s="19"/>
      <c r="K208" s="21">
        <f t="shared" si="40"/>
        <v>0.5712109672505683</v>
      </c>
      <c r="L208" s="21">
        <f t="shared" si="41"/>
        <v>0.13882443349961804</v>
      </c>
      <c r="M208" s="21">
        <f t="shared" si="41"/>
        <v>0.94702403749429287</v>
      </c>
      <c r="N208" s="21">
        <f t="shared" si="41"/>
        <v>-0.5146375037433315</v>
      </c>
    </row>
    <row r="209" spans="2:14" ht="15.75" x14ac:dyDescent="0.3">
      <c r="B209" s="17" t="s">
        <v>30</v>
      </c>
      <c r="C209" s="18">
        <v>1503</v>
      </c>
      <c r="D209" s="18">
        <v>1384</v>
      </c>
      <c r="E209" s="31"/>
      <c r="F209" s="19">
        <f t="shared" si="39"/>
        <v>-119</v>
      </c>
      <c r="G209" s="19">
        <v>2.0865312354999999</v>
      </c>
      <c r="H209" s="19">
        <v>15.778302267500001</v>
      </c>
      <c r="I209" s="19">
        <v>-136.864833503</v>
      </c>
      <c r="J209" s="19"/>
      <c r="K209" s="21">
        <f t="shared" si="40"/>
        <v>-7.917498336660012</v>
      </c>
      <c r="L209" s="21">
        <f t="shared" si="41"/>
        <v>0.13882443349966245</v>
      </c>
      <c r="M209" s="21">
        <f t="shared" si="41"/>
        <v>1.0497872433466338</v>
      </c>
      <c r="N209" s="21">
        <f t="shared" si="41"/>
        <v>-9.1061100135063189</v>
      </c>
    </row>
    <row r="210" spans="2:14" ht="15.75" x14ac:dyDescent="0.3">
      <c r="B210" s="17" t="s">
        <v>31</v>
      </c>
      <c r="C210" s="18">
        <v>297</v>
      </c>
      <c r="D210" s="18">
        <v>304</v>
      </c>
      <c r="E210" s="31"/>
      <c r="F210" s="19">
        <f t="shared" si="39"/>
        <v>7</v>
      </c>
      <c r="G210" s="19">
        <v>0.4123085675</v>
      </c>
      <c r="H210" s="19">
        <v>4.7570419883000001</v>
      </c>
      <c r="I210" s="19">
        <v>1.8306494442000001</v>
      </c>
      <c r="J210" s="19"/>
      <c r="K210" s="21">
        <f t="shared" si="40"/>
        <v>2.3569023569023573</v>
      </c>
      <c r="L210" s="21">
        <f t="shared" si="41"/>
        <v>0.13882443350168305</v>
      </c>
      <c r="M210" s="21">
        <f t="shared" si="41"/>
        <v>1.6016976391582505</v>
      </c>
      <c r="N210" s="21">
        <f t="shared" si="41"/>
        <v>0.61638028424242375</v>
      </c>
    </row>
    <row r="211" spans="2:14" ht="15.75" x14ac:dyDescent="0.3">
      <c r="B211" s="17" t="s">
        <v>32</v>
      </c>
      <c r="C211" s="18">
        <v>63</v>
      </c>
      <c r="D211" s="18">
        <v>53</v>
      </c>
      <c r="E211" s="31"/>
      <c r="F211" s="19">
        <f t="shared" si="39"/>
        <v>-10</v>
      </c>
      <c r="G211" s="19">
        <v>8.7459393100000005E-2</v>
      </c>
      <c r="H211" s="19">
        <v>-1.8662668214</v>
      </c>
      <c r="I211" s="19">
        <v>-8.2211925716999996</v>
      </c>
      <c r="J211" s="19"/>
      <c r="K211" s="21">
        <f t="shared" si="40"/>
        <v>-15.873015873015872</v>
      </c>
      <c r="L211" s="21">
        <f t="shared" si="41"/>
        <v>0.13882443349206852</v>
      </c>
      <c r="M211" s="21">
        <f t="shared" si="41"/>
        <v>-2.9623282879365109</v>
      </c>
      <c r="N211" s="21">
        <f t="shared" si="41"/>
        <v>-13.049512018571431</v>
      </c>
    </row>
    <row r="212" spans="2:14" ht="15.75" x14ac:dyDescent="0.3">
      <c r="B212" s="17" t="s">
        <v>33</v>
      </c>
      <c r="C212" s="18">
        <v>147</v>
      </c>
      <c r="D212" s="18">
        <v>144</v>
      </c>
      <c r="E212" s="31"/>
      <c r="F212" s="19">
        <f t="shared" si="39"/>
        <v>-3</v>
      </c>
      <c r="G212" s="19">
        <v>0.20407191720000001</v>
      </c>
      <c r="H212" s="19">
        <v>0.88980448349999997</v>
      </c>
      <c r="I212" s="19">
        <v>-4.0938764008000001</v>
      </c>
      <c r="J212" s="19"/>
      <c r="K212" s="21">
        <f t="shared" si="40"/>
        <v>-2.0408163265306145</v>
      </c>
      <c r="L212" s="21">
        <f t="shared" si="41"/>
        <v>0.13882443346937556</v>
      </c>
      <c r="M212" s="21">
        <f t="shared" si="41"/>
        <v>0.60530917244898674</v>
      </c>
      <c r="N212" s="21">
        <f t="shared" si="41"/>
        <v>-2.7849499325170113</v>
      </c>
    </row>
    <row r="213" spans="2:14" ht="15.75" x14ac:dyDescent="0.3">
      <c r="B213" s="17" t="s">
        <v>34</v>
      </c>
      <c r="C213" s="18">
        <v>51</v>
      </c>
      <c r="D213" s="18">
        <v>48</v>
      </c>
      <c r="E213" s="31"/>
      <c r="F213" s="19">
        <f t="shared" si="39"/>
        <v>-3</v>
      </c>
      <c r="G213" s="19">
        <v>7.0800461100000003E-2</v>
      </c>
      <c r="H213" s="19">
        <v>-4.1648991766999996</v>
      </c>
      <c r="I213" s="19">
        <v>1.0940987155999999</v>
      </c>
      <c r="J213" s="19"/>
      <c r="K213" s="21">
        <f t="shared" si="40"/>
        <v>-5.8823529411764719</v>
      </c>
      <c r="L213" s="21">
        <f t="shared" si="41"/>
        <v>0.13882443352941642</v>
      </c>
      <c r="M213" s="21">
        <f t="shared" si="41"/>
        <v>-8.1664689739215586</v>
      </c>
      <c r="N213" s="21">
        <f t="shared" si="41"/>
        <v>2.1452915992156818</v>
      </c>
    </row>
    <row r="214" spans="2:14" ht="15.75" x14ac:dyDescent="0.3">
      <c r="B214" s="17" t="s">
        <v>35</v>
      </c>
      <c r="C214" s="18">
        <v>937</v>
      </c>
      <c r="D214" s="18">
        <v>999</v>
      </c>
      <c r="E214" s="31"/>
      <c r="F214" s="19">
        <f t="shared" si="39"/>
        <v>62</v>
      </c>
      <c r="G214" s="19">
        <v>1.3007849418999999</v>
      </c>
      <c r="H214" s="19">
        <v>-4.6851874068999999</v>
      </c>
      <c r="I214" s="19">
        <v>65.384402464999994</v>
      </c>
      <c r="J214" s="19"/>
      <c r="K214" s="21">
        <f t="shared" si="40"/>
        <v>6.6168623265741688</v>
      </c>
      <c r="L214" s="21">
        <f t="shared" si="41"/>
        <v>0.13882443350052842</v>
      </c>
      <c r="M214" s="21">
        <f t="shared" si="41"/>
        <v>-0.50002000073638975</v>
      </c>
      <c r="N214" s="21">
        <f t="shared" si="41"/>
        <v>6.9780578938100302</v>
      </c>
    </row>
    <row r="215" spans="2:14" ht="15.75" x14ac:dyDescent="0.3">
      <c r="B215" s="17" t="s">
        <v>36</v>
      </c>
      <c r="C215" s="18">
        <v>871</v>
      </c>
      <c r="D215" s="18">
        <v>880</v>
      </c>
      <c r="E215" s="31"/>
      <c r="F215" s="19">
        <f t="shared" si="39"/>
        <v>9</v>
      </c>
      <c r="G215" s="19">
        <v>1.2091608158</v>
      </c>
      <c r="H215" s="19">
        <v>1.5724843654</v>
      </c>
      <c r="I215" s="19">
        <v>6.2183548189</v>
      </c>
      <c r="J215" s="19"/>
      <c r="K215" s="21">
        <f t="shared" si="40"/>
        <v>1.0332950631458004</v>
      </c>
      <c r="L215" s="21">
        <f t="shared" si="41"/>
        <v>0.13882443350172746</v>
      </c>
      <c r="M215" s="21">
        <f t="shared" si="41"/>
        <v>0.1805378146268577</v>
      </c>
      <c r="N215" s="21">
        <f t="shared" si="41"/>
        <v>0.71393281502869499</v>
      </c>
    </row>
    <row r="216" spans="2:14" ht="15.75" x14ac:dyDescent="0.3">
      <c r="B216" s="17" t="s">
        <v>37</v>
      </c>
      <c r="C216" s="18">
        <v>333</v>
      </c>
      <c r="D216" s="18">
        <v>348</v>
      </c>
      <c r="E216" s="31"/>
      <c r="F216" s="19">
        <f t="shared" si="39"/>
        <v>15</v>
      </c>
      <c r="G216" s="19">
        <v>0.4622853636</v>
      </c>
      <c r="H216" s="19">
        <v>-7.2122273200000003E-2</v>
      </c>
      <c r="I216" s="19">
        <v>14.6098369096</v>
      </c>
      <c r="J216" s="19"/>
      <c r="K216" s="21">
        <f t="shared" si="40"/>
        <v>4.5045045045045029</v>
      </c>
      <c r="L216" s="21">
        <f t="shared" si="41"/>
        <v>0.13882443351351803</v>
      </c>
      <c r="M216" s="21">
        <f t="shared" si="41"/>
        <v>-2.1658340300312329E-2</v>
      </c>
      <c r="N216" s="21">
        <f t="shared" si="41"/>
        <v>4.3873384112912861</v>
      </c>
    </row>
    <row r="217" spans="2:14" ht="15.75" x14ac:dyDescent="0.3">
      <c r="B217" s="23" t="s">
        <v>38</v>
      </c>
      <c r="C217" s="24">
        <f>SUM(C201:C216)</f>
        <v>10114</v>
      </c>
      <c r="D217" s="24">
        <f>SUM(D201:D216)</f>
        <v>10081</v>
      </c>
      <c r="E217" s="25"/>
      <c r="F217" s="26">
        <f>SUM(F201:F216)</f>
        <v>-33</v>
      </c>
      <c r="G217" s="26">
        <f>SUM(G201:G216)</f>
        <v>14.040703204199998</v>
      </c>
      <c r="H217" s="26">
        <f>SUM(H201:H216)</f>
        <v>24.999836541299995</v>
      </c>
      <c r="I217" s="26">
        <f>SUM(I201:I216)</f>
        <v>-72.040539745300009</v>
      </c>
      <c r="J217" s="19"/>
      <c r="K217" s="27">
        <f t="shared" si="40"/>
        <v>-0.32628040340122455</v>
      </c>
      <c r="L217" s="27">
        <f t="shared" si="41"/>
        <v>0.13882443350010654</v>
      </c>
      <c r="M217" s="27">
        <f t="shared" si="41"/>
        <v>0.2471805076260658</v>
      </c>
      <c r="N217" s="27">
        <f t="shared" si="41"/>
        <v>-0.71228534452540959</v>
      </c>
    </row>
  </sheetData>
  <mergeCells count="74">
    <mergeCell ref="K178:K179"/>
    <mergeCell ref="L178:N178"/>
    <mergeCell ref="C198:D199"/>
    <mergeCell ref="C200:C201"/>
    <mergeCell ref="D200:D201"/>
    <mergeCell ref="F200:F201"/>
    <mergeCell ref="G200:I200"/>
    <mergeCell ref="K200:K201"/>
    <mergeCell ref="L200:N200"/>
    <mergeCell ref="B176:D176"/>
    <mergeCell ref="C177:D177"/>
    <mergeCell ref="C178:C179"/>
    <mergeCell ref="D178:D179"/>
    <mergeCell ref="F178:F179"/>
    <mergeCell ref="G178:I178"/>
    <mergeCell ref="L134:N134"/>
    <mergeCell ref="C154:D155"/>
    <mergeCell ref="C156:C157"/>
    <mergeCell ref="D156:D157"/>
    <mergeCell ref="F156:F157"/>
    <mergeCell ref="G156:I156"/>
    <mergeCell ref="K156:K157"/>
    <mergeCell ref="L156:N156"/>
    <mergeCell ref="C132:D133"/>
    <mergeCell ref="C134:C135"/>
    <mergeCell ref="D134:D135"/>
    <mergeCell ref="F134:F135"/>
    <mergeCell ref="G134:I134"/>
    <mergeCell ref="K134:K135"/>
    <mergeCell ref="K90:K91"/>
    <mergeCell ref="L90:N90"/>
    <mergeCell ref="B110:D110"/>
    <mergeCell ref="C111:D111"/>
    <mergeCell ref="C112:C113"/>
    <mergeCell ref="D112:D113"/>
    <mergeCell ref="F112:F113"/>
    <mergeCell ref="G112:I112"/>
    <mergeCell ref="K112:K113"/>
    <mergeCell ref="L112:N112"/>
    <mergeCell ref="B88:D88"/>
    <mergeCell ref="C89:D89"/>
    <mergeCell ref="C90:C91"/>
    <mergeCell ref="D90:D91"/>
    <mergeCell ref="F90:F91"/>
    <mergeCell ref="G90:I90"/>
    <mergeCell ref="L45:N45"/>
    <mergeCell ref="B66:D66"/>
    <mergeCell ref="C67:D67"/>
    <mergeCell ref="C68:C69"/>
    <mergeCell ref="D68:D69"/>
    <mergeCell ref="F68:F69"/>
    <mergeCell ref="G68:I68"/>
    <mergeCell ref="K68:K69"/>
    <mergeCell ref="L68:N68"/>
    <mergeCell ref="C44:D44"/>
    <mergeCell ref="C45:C46"/>
    <mergeCell ref="D45:D46"/>
    <mergeCell ref="F45:F46"/>
    <mergeCell ref="G45:I45"/>
    <mergeCell ref="K45:K46"/>
    <mergeCell ref="L5:N5"/>
    <mergeCell ref="C19:D20"/>
    <mergeCell ref="C21:C22"/>
    <mergeCell ref="D21:D22"/>
    <mergeCell ref="F21:F22"/>
    <mergeCell ref="G21:I21"/>
    <mergeCell ref="K21:K22"/>
    <mergeCell ref="L21:N21"/>
    <mergeCell ref="C3:D4"/>
    <mergeCell ref="C5:C6"/>
    <mergeCell ref="D5:D6"/>
    <mergeCell ref="F5:F6"/>
    <mergeCell ref="G5:I5"/>
    <mergeCell ref="K5:K6"/>
  </mergeCells>
  <conditionalFormatting sqref="D202:D216">
    <cfRule type="dataBar" priority="10">
      <dataBar>
        <cfvo type="min"/>
        <cfvo type="max"/>
        <color rgb="FFFFB628"/>
      </dataBar>
      <extLst>
        <ext xmlns:x14="http://schemas.microsoft.com/office/spreadsheetml/2009/9/main" uri="{B025F937-C7B1-47D3-B67F-A62EFF666E3E}">
          <x14:id>{EED46E8A-3C90-4E4B-AB0C-92F7CBFB4F98}</x14:id>
        </ext>
      </extLst>
    </cfRule>
  </conditionalFormatting>
  <conditionalFormatting sqref="D180:D194">
    <cfRule type="dataBar" priority="9">
      <dataBar>
        <cfvo type="min"/>
        <cfvo type="max"/>
        <color rgb="FFFFB628"/>
      </dataBar>
      <extLst>
        <ext xmlns:x14="http://schemas.microsoft.com/office/spreadsheetml/2009/9/main" uri="{B025F937-C7B1-47D3-B67F-A62EFF666E3E}">
          <x14:id>{AB2868C7-9D20-4555-AE38-257194DA7F33}</x14:id>
        </ext>
      </extLst>
    </cfRule>
  </conditionalFormatting>
  <conditionalFormatting sqref="D158:D172">
    <cfRule type="dataBar" priority="8">
      <dataBar>
        <cfvo type="min"/>
        <cfvo type="max"/>
        <color rgb="FFFFB628"/>
      </dataBar>
      <extLst>
        <ext xmlns:x14="http://schemas.microsoft.com/office/spreadsheetml/2009/9/main" uri="{B025F937-C7B1-47D3-B67F-A62EFF666E3E}">
          <x14:id>{04D38A3F-25AF-4D37-ACA9-8D9436F25DCC}</x14:id>
        </ext>
      </extLst>
    </cfRule>
  </conditionalFormatting>
  <conditionalFormatting sqref="D136:D150">
    <cfRule type="dataBar" priority="7">
      <dataBar>
        <cfvo type="min"/>
        <cfvo type="max"/>
        <color rgb="FFFFB628"/>
      </dataBar>
      <extLst>
        <ext xmlns:x14="http://schemas.microsoft.com/office/spreadsheetml/2009/9/main" uri="{B025F937-C7B1-47D3-B67F-A62EFF666E3E}">
          <x14:id>{5D64BFE0-A3A9-4DB8-8440-AD8AD23D7ABE}</x14:id>
        </ext>
      </extLst>
    </cfRule>
  </conditionalFormatting>
  <conditionalFormatting sqref="D114:D128">
    <cfRule type="dataBar" priority="6">
      <dataBar>
        <cfvo type="min"/>
        <cfvo type="max"/>
        <color rgb="FFFFB628"/>
      </dataBar>
      <extLst>
        <ext xmlns:x14="http://schemas.microsoft.com/office/spreadsheetml/2009/9/main" uri="{B025F937-C7B1-47D3-B67F-A62EFF666E3E}">
          <x14:id>{BE0D7C58-2459-4552-B720-232D8A78727D}</x14:id>
        </ext>
      </extLst>
    </cfRule>
  </conditionalFormatting>
  <conditionalFormatting sqref="D92:D106">
    <cfRule type="dataBar" priority="5">
      <dataBar>
        <cfvo type="min"/>
        <cfvo type="max"/>
        <color rgb="FFFFB628"/>
      </dataBar>
      <extLst>
        <ext xmlns:x14="http://schemas.microsoft.com/office/spreadsheetml/2009/9/main" uri="{B025F937-C7B1-47D3-B67F-A62EFF666E3E}">
          <x14:id>{6AD4BBC6-2C86-42E2-AD3B-ECBDF916A9A9}</x14:id>
        </ext>
      </extLst>
    </cfRule>
  </conditionalFormatting>
  <conditionalFormatting sqref="D70:D84">
    <cfRule type="dataBar" priority="4">
      <dataBar>
        <cfvo type="min"/>
        <cfvo type="max"/>
        <color rgb="FFFFB628"/>
      </dataBar>
      <extLst>
        <ext xmlns:x14="http://schemas.microsoft.com/office/spreadsheetml/2009/9/main" uri="{B025F937-C7B1-47D3-B67F-A62EFF666E3E}">
          <x14:id>{AFCD8C3C-E110-4CA2-9239-1D705EAF0B9D}</x14:id>
        </ext>
      </extLst>
    </cfRule>
  </conditionalFormatting>
  <conditionalFormatting sqref="D47:D62">
    <cfRule type="dataBar" priority="3">
      <dataBar>
        <cfvo type="min"/>
        <cfvo type="max"/>
        <color rgb="FFFFB628"/>
      </dataBar>
      <extLst>
        <ext xmlns:x14="http://schemas.microsoft.com/office/spreadsheetml/2009/9/main" uri="{B025F937-C7B1-47D3-B67F-A62EFF666E3E}">
          <x14:id>{D748D350-3ADD-4B92-85B1-8105E739C9BF}</x14:id>
        </ext>
      </extLst>
    </cfRule>
  </conditionalFormatting>
  <conditionalFormatting sqref="D23:D38">
    <cfRule type="dataBar" priority="2">
      <dataBar>
        <cfvo type="min"/>
        <cfvo type="max"/>
        <color rgb="FFFFB628"/>
      </dataBar>
      <extLst>
        <ext xmlns:x14="http://schemas.microsoft.com/office/spreadsheetml/2009/9/main" uri="{B025F937-C7B1-47D3-B67F-A62EFF666E3E}">
          <x14:id>{66A4D671-FB40-40AE-B234-2835E3EB0B67}</x14:id>
        </ext>
      </extLst>
    </cfRule>
  </conditionalFormatting>
  <conditionalFormatting sqref="D7:D14">
    <cfRule type="dataBar" priority="1">
      <dataBar>
        <cfvo type="min"/>
        <cfvo type="max"/>
        <color rgb="FFFFB628"/>
      </dataBar>
      <extLst>
        <ext xmlns:x14="http://schemas.microsoft.com/office/spreadsheetml/2009/9/main" uri="{B025F937-C7B1-47D3-B67F-A62EFF666E3E}">
          <x14:id>{D4BE8795-B6D8-41A3-9857-36AA55843B7D}</x14:id>
        </ext>
      </extLst>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dataBar" id="{EED46E8A-3C90-4E4B-AB0C-92F7CBFB4F98}">
            <x14:dataBar minLength="0" maxLength="100" gradient="0">
              <x14:cfvo type="autoMin"/>
              <x14:cfvo type="autoMax"/>
              <x14:negativeFillColor rgb="FFFF0000"/>
              <x14:axisColor rgb="FF000000"/>
            </x14:dataBar>
          </x14:cfRule>
          <xm:sqref>D202:D216</xm:sqref>
        </x14:conditionalFormatting>
        <x14:conditionalFormatting xmlns:xm="http://schemas.microsoft.com/office/excel/2006/main">
          <x14:cfRule type="dataBar" id="{AB2868C7-9D20-4555-AE38-257194DA7F33}">
            <x14:dataBar minLength="0" maxLength="100" gradient="0">
              <x14:cfvo type="autoMin"/>
              <x14:cfvo type="autoMax"/>
              <x14:negativeFillColor rgb="FFFF0000"/>
              <x14:axisColor rgb="FF000000"/>
            </x14:dataBar>
          </x14:cfRule>
          <xm:sqref>D180:D194</xm:sqref>
        </x14:conditionalFormatting>
        <x14:conditionalFormatting xmlns:xm="http://schemas.microsoft.com/office/excel/2006/main">
          <x14:cfRule type="dataBar" id="{04D38A3F-25AF-4D37-ACA9-8D9436F25DCC}">
            <x14:dataBar minLength="0" maxLength="100" gradient="0">
              <x14:cfvo type="autoMin"/>
              <x14:cfvo type="autoMax"/>
              <x14:negativeFillColor rgb="FFFF0000"/>
              <x14:axisColor rgb="FF000000"/>
            </x14:dataBar>
          </x14:cfRule>
          <xm:sqref>D158:D172</xm:sqref>
        </x14:conditionalFormatting>
        <x14:conditionalFormatting xmlns:xm="http://schemas.microsoft.com/office/excel/2006/main">
          <x14:cfRule type="dataBar" id="{5D64BFE0-A3A9-4DB8-8440-AD8AD23D7ABE}">
            <x14:dataBar minLength="0" maxLength="100" gradient="0">
              <x14:cfvo type="autoMin"/>
              <x14:cfvo type="autoMax"/>
              <x14:negativeFillColor rgb="FFFF0000"/>
              <x14:axisColor rgb="FF000000"/>
            </x14:dataBar>
          </x14:cfRule>
          <xm:sqref>D136:D150</xm:sqref>
        </x14:conditionalFormatting>
        <x14:conditionalFormatting xmlns:xm="http://schemas.microsoft.com/office/excel/2006/main">
          <x14:cfRule type="dataBar" id="{BE0D7C58-2459-4552-B720-232D8A78727D}">
            <x14:dataBar minLength="0" maxLength="100" gradient="0">
              <x14:cfvo type="autoMin"/>
              <x14:cfvo type="autoMax"/>
              <x14:negativeFillColor rgb="FFFF0000"/>
              <x14:axisColor rgb="FF000000"/>
            </x14:dataBar>
          </x14:cfRule>
          <xm:sqref>D114:D128</xm:sqref>
        </x14:conditionalFormatting>
        <x14:conditionalFormatting xmlns:xm="http://schemas.microsoft.com/office/excel/2006/main">
          <x14:cfRule type="dataBar" id="{6AD4BBC6-2C86-42E2-AD3B-ECBDF916A9A9}">
            <x14:dataBar minLength="0" maxLength="100" gradient="0">
              <x14:cfvo type="autoMin"/>
              <x14:cfvo type="autoMax"/>
              <x14:negativeFillColor rgb="FFFF0000"/>
              <x14:axisColor rgb="FF000000"/>
            </x14:dataBar>
          </x14:cfRule>
          <xm:sqref>D92:D106</xm:sqref>
        </x14:conditionalFormatting>
        <x14:conditionalFormatting xmlns:xm="http://schemas.microsoft.com/office/excel/2006/main">
          <x14:cfRule type="dataBar" id="{AFCD8C3C-E110-4CA2-9239-1D705EAF0B9D}">
            <x14:dataBar minLength="0" maxLength="100" gradient="0">
              <x14:cfvo type="autoMin"/>
              <x14:cfvo type="autoMax"/>
              <x14:negativeFillColor rgb="FFFF0000"/>
              <x14:axisColor rgb="FF000000"/>
            </x14:dataBar>
          </x14:cfRule>
          <xm:sqref>D70:D84</xm:sqref>
        </x14:conditionalFormatting>
        <x14:conditionalFormatting xmlns:xm="http://schemas.microsoft.com/office/excel/2006/main">
          <x14:cfRule type="dataBar" id="{D748D350-3ADD-4B92-85B1-8105E739C9BF}">
            <x14:dataBar minLength="0" maxLength="100" gradient="0">
              <x14:cfvo type="autoMin"/>
              <x14:cfvo type="autoMax"/>
              <x14:negativeFillColor rgb="FFFF0000"/>
              <x14:axisColor rgb="FF000000"/>
            </x14:dataBar>
          </x14:cfRule>
          <xm:sqref>D47:D62</xm:sqref>
        </x14:conditionalFormatting>
        <x14:conditionalFormatting xmlns:xm="http://schemas.microsoft.com/office/excel/2006/main">
          <x14:cfRule type="dataBar" id="{66A4D671-FB40-40AE-B234-2835E3EB0B67}">
            <x14:dataBar minLength="0" maxLength="100" gradient="0">
              <x14:cfvo type="autoMin"/>
              <x14:cfvo type="autoMax"/>
              <x14:negativeFillColor rgb="FFFF0000"/>
              <x14:axisColor rgb="FF000000"/>
            </x14:dataBar>
          </x14:cfRule>
          <xm:sqref>D23:D38</xm:sqref>
        </x14:conditionalFormatting>
        <x14:conditionalFormatting xmlns:xm="http://schemas.microsoft.com/office/excel/2006/main">
          <x14:cfRule type="dataBar" id="{D4BE8795-B6D8-41A3-9857-36AA55843B7D}">
            <x14:dataBar minLength="0" maxLength="100" gradient="0">
              <x14:cfvo type="autoMin"/>
              <x14:cfvo type="autoMax"/>
              <x14:negativeFillColor rgb="FFFF0000"/>
              <x14:axisColor rgb="FF000000"/>
            </x14:dataBar>
          </x14:cfRule>
          <xm:sqref>D7:D14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lisez-moi</vt:lpstr>
      <vt:lpstr>analyse8epci</vt:lpstr>
    </vt:vector>
  </TitlesOfParts>
  <Company>mairie saint nazaire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Gaëtan Gaborit</dc:creator>
  <cp:lastModifiedBy>Gaëtan Gaborit</cp:lastModifiedBy>
  <dcterms:created xsi:type="dcterms:W3CDTF">2025-07-09T07:46:31Z</dcterms:created>
  <dcterms:modified xsi:type="dcterms:W3CDTF">2025-07-09T07:57:58Z</dcterms:modified>
</cp:coreProperties>
</file>