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iguets\Desktop\"/>
    </mc:Choice>
  </mc:AlternateContent>
  <bookViews>
    <workbookView xWindow="0" yWindow="0" windowWidth="28800" windowHeight="11730"/>
  </bookViews>
  <sheets>
    <sheet name="lisez-moi" sheetId="1" r:id="rId1"/>
    <sheet name="analyse8epci" sheetId="9" r:id="rId2"/>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9" i="9" l="1"/>
  <c r="L179" i="9"/>
  <c r="M179" i="9"/>
  <c r="N179" i="9"/>
  <c r="K181" i="9"/>
  <c r="L181" i="9"/>
  <c r="M181" i="9"/>
  <c r="N181" i="9"/>
  <c r="K182" i="9"/>
  <c r="L182" i="9"/>
  <c r="M182" i="9"/>
  <c r="N182" i="9"/>
  <c r="K183" i="9"/>
  <c r="L183" i="9"/>
  <c r="M183" i="9"/>
  <c r="N183" i="9"/>
  <c r="K184" i="9"/>
  <c r="L184" i="9"/>
  <c r="M184" i="9"/>
  <c r="N184" i="9"/>
  <c r="K185" i="9"/>
  <c r="L185" i="9"/>
  <c r="M185" i="9"/>
  <c r="N185" i="9"/>
  <c r="K186" i="9"/>
  <c r="L186" i="9"/>
  <c r="M186" i="9"/>
  <c r="N186" i="9"/>
  <c r="K188" i="9"/>
  <c r="L188" i="9"/>
  <c r="M188" i="9"/>
  <c r="N188" i="9"/>
  <c r="K189" i="9"/>
  <c r="L189" i="9"/>
  <c r="M189" i="9"/>
  <c r="N189" i="9"/>
  <c r="K190" i="9"/>
  <c r="L190" i="9"/>
  <c r="M190" i="9"/>
  <c r="N190" i="9"/>
  <c r="K191" i="9"/>
  <c r="L191" i="9"/>
  <c r="M191" i="9"/>
  <c r="N191" i="9"/>
  <c r="K192" i="9"/>
  <c r="L192" i="9"/>
  <c r="M192" i="9"/>
  <c r="N192" i="9"/>
  <c r="N178" i="9"/>
  <c r="M178" i="9"/>
  <c r="L178" i="9"/>
  <c r="K178" i="9"/>
  <c r="L135" i="9"/>
  <c r="M135" i="9"/>
  <c r="N135" i="9"/>
  <c r="L136" i="9"/>
  <c r="M136" i="9"/>
  <c r="N136" i="9"/>
  <c r="L137" i="9"/>
  <c r="M137" i="9"/>
  <c r="N137" i="9"/>
  <c r="L138" i="9"/>
  <c r="M138" i="9"/>
  <c r="N138" i="9"/>
  <c r="L139" i="9"/>
  <c r="M139" i="9"/>
  <c r="N139" i="9"/>
  <c r="L140" i="9"/>
  <c r="M140" i="9"/>
  <c r="N140" i="9"/>
  <c r="L141" i="9"/>
  <c r="M141" i="9"/>
  <c r="N141" i="9"/>
  <c r="L142" i="9"/>
  <c r="M142" i="9"/>
  <c r="N142" i="9"/>
  <c r="L143" i="9"/>
  <c r="M143" i="9"/>
  <c r="N143" i="9"/>
  <c r="L144" i="9"/>
  <c r="M144" i="9"/>
  <c r="N144" i="9"/>
  <c r="L145" i="9"/>
  <c r="M145" i="9"/>
  <c r="N145" i="9"/>
  <c r="L146" i="9"/>
  <c r="M146" i="9"/>
  <c r="N146" i="9"/>
  <c r="L147" i="9"/>
  <c r="M147" i="9"/>
  <c r="N147" i="9"/>
  <c r="L148" i="9"/>
  <c r="M148" i="9"/>
  <c r="N148" i="9"/>
  <c r="N134" i="9"/>
  <c r="M134" i="9"/>
  <c r="L134" i="9"/>
  <c r="I215" i="9" l="1"/>
  <c r="I12" i="9" s="1"/>
  <c r="H215" i="9"/>
  <c r="H12" i="9" s="1"/>
  <c r="G215" i="9"/>
  <c r="D215" i="9"/>
  <c r="C215" i="9"/>
  <c r="N214" i="9"/>
  <c r="M214" i="9"/>
  <c r="L214" i="9"/>
  <c r="K214" i="9"/>
  <c r="F214" i="9"/>
  <c r="N213" i="9"/>
  <c r="M213" i="9"/>
  <c r="L213" i="9"/>
  <c r="K213" i="9"/>
  <c r="F213" i="9"/>
  <c r="N212" i="9"/>
  <c r="M212" i="9"/>
  <c r="L212" i="9"/>
  <c r="K212" i="9"/>
  <c r="F212" i="9"/>
  <c r="N211" i="9"/>
  <c r="M211" i="9"/>
  <c r="L211" i="9"/>
  <c r="K211" i="9"/>
  <c r="F211" i="9"/>
  <c r="N210" i="9"/>
  <c r="M210" i="9"/>
  <c r="L210" i="9"/>
  <c r="K210" i="9"/>
  <c r="F210" i="9"/>
  <c r="N209" i="9"/>
  <c r="M209" i="9"/>
  <c r="L209" i="9"/>
  <c r="K209" i="9"/>
  <c r="F209" i="9"/>
  <c r="N208" i="9"/>
  <c r="M208" i="9"/>
  <c r="L208" i="9"/>
  <c r="K208" i="9"/>
  <c r="F208" i="9"/>
  <c r="N207" i="9"/>
  <c r="M207" i="9"/>
  <c r="L207" i="9"/>
  <c r="K207" i="9"/>
  <c r="F207" i="9"/>
  <c r="N206" i="9"/>
  <c r="M206" i="9"/>
  <c r="L206" i="9"/>
  <c r="K206" i="9"/>
  <c r="F206" i="9"/>
  <c r="N205" i="9"/>
  <c r="M205" i="9"/>
  <c r="L205" i="9"/>
  <c r="K205" i="9"/>
  <c r="F205" i="9"/>
  <c r="N204" i="9"/>
  <c r="M204" i="9"/>
  <c r="L204" i="9"/>
  <c r="K204" i="9"/>
  <c r="F204" i="9"/>
  <c r="N203" i="9"/>
  <c r="M203" i="9"/>
  <c r="L203" i="9"/>
  <c r="K203" i="9"/>
  <c r="F203" i="9"/>
  <c r="N202" i="9"/>
  <c r="M202" i="9"/>
  <c r="L202" i="9"/>
  <c r="K202" i="9"/>
  <c r="F202" i="9"/>
  <c r="N201" i="9"/>
  <c r="M201" i="9"/>
  <c r="L201" i="9"/>
  <c r="K201" i="9"/>
  <c r="F201" i="9"/>
  <c r="N200" i="9"/>
  <c r="M200" i="9"/>
  <c r="L200" i="9"/>
  <c r="K200" i="9"/>
  <c r="F200" i="9"/>
  <c r="I193" i="9"/>
  <c r="H193" i="9"/>
  <c r="H11" i="9" s="1"/>
  <c r="G193" i="9"/>
  <c r="G11" i="9" s="1"/>
  <c r="D193" i="9"/>
  <c r="C193" i="9"/>
  <c r="N193" i="9" s="1"/>
  <c r="F192" i="9"/>
  <c r="F191" i="9"/>
  <c r="F190" i="9"/>
  <c r="F189" i="9"/>
  <c r="F188" i="9"/>
  <c r="F187" i="9"/>
  <c r="F186" i="9"/>
  <c r="F185" i="9"/>
  <c r="F184" i="9"/>
  <c r="F183" i="9"/>
  <c r="F182" i="9"/>
  <c r="F181" i="9"/>
  <c r="F180" i="9"/>
  <c r="F179" i="9"/>
  <c r="F178" i="9"/>
  <c r="I171" i="9"/>
  <c r="H171" i="9"/>
  <c r="H10" i="9" s="1"/>
  <c r="G171" i="9"/>
  <c r="G10" i="9" s="1"/>
  <c r="D171" i="9"/>
  <c r="D10" i="9" s="1"/>
  <c r="C171" i="9"/>
  <c r="N170" i="9"/>
  <c r="M170" i="9"/>
  <c r="L170" i="9"/>
  <c r="K170" i="9"/>
  <c r="F170" i="9"/>
  <c r="N169" i="9"/>
  <c r="M169" i="9"/>
  <c r="L169" i="9"/>
  <c r="K169" i="9"/>
  <c r="F169" i="9"/>
  <c r="N168" i="9"/>
  <c r="M168" i="9"/>
  <c r="L168" i="9"/>
  <c r="K168" i="9"/>
  <c r="F168" i="9"/>
  <c r="N167" i="9"/>
  <c r="M167" i="9"/>
  <c r="L167" i="9"/>
  <c r="K167" i="9"/>
  <c r="F167" i="9"/>
  <c r="N166" i="9"/>
  <c r="M166" i="9"/>
  <c r="L166" i="9"/>
  <c r="K166" i="9"/>
  <c r="F166" i="9"/>
  <c r="N165" i="9"/>
  <c r="M165" i="9"/>
  <c r="L165" i="9"/>
  <c r="K165" i="9"/>
  <c r="F165" i="9"/>
  <c r="N164" i="9"/>
  <c r="M164" i="9"/>
  <c r="L164" i="9"/>
  <c r="K164" i="9"/>
  <c r="F164" i="9"/>
  <c r="N163" i="9"/>
  <c r="M163" i="9"/>
  <c r="L163" i="9"/>
  <c r="K163" i="9"/>
  <c r="F163" i="9"/>
  <c r="N162" i="9"/>
  <c r="M162" i="9"/>
  <c r="L162" i="9"/>
  <c r="K162" i="9"/>
  <c r="F162" i="9"/>
  <c r="N161" i="9"/>
  <c r="M161" i="9"/>
  <c r="L161" i="9"/>
  <c r="K161" i="9"/>
  <c r="F161" i="9"/>
  <c r="N160" i="9"/>
  <c r="M160" i="9"/>
  <c r="L160" i="9"/>
  <c r="K160" i="9"/>
  <c r="F160" i="9"/>
  <c r="N159" i="9"/>
  <c r="M159" i="9"/>
  <c r="L159" i="9"/>
  <c r="K159" i="9"/>
  <c r="F159" i="9"/>
  <c r="N157" i="9"/>
  <c r="M157" i="9"/>
  <c r="L157" i="9"/>
  <c r="K157" i="9"/>
  <c r="F157" i="9"/>
  <c r="N156" i="9"/>
  <c r="M156" i="9"/>
  <c r="L156" i="9"/>
  <c r="K156" i="9"/>
  <c r="F156" i="9"/>
  <c r="I149" i="9"/>
  <c r="I9" i="9" s="1"/>
  <c r="H149" i="9"/>
  <c r="H9" i="9" s="1"/>
  <c r="G149" i="9"/>
  <c r="G9" i="9" s="1"/>
  <c r="D149" i="9"/>
  <c r="D9" i="9" s="1"/>
  <c r="C149" i="9"/>
  <c r="K148" i="9"/>
  <c r="F148" i="9"/>
  <c r="K147" i="9"/>
  <c r="F147" i="9"/>
  <c r="K146" i="9"/>
  <c r="F146" i="9"/>
  <c r="K145" i="9"/>
  <c r="F145" i="9"/>
  <c r="K144" i="9"/>
  <c r="F144" i="9"/>
  <c r="K143" i="9"/>
  <c r="F143" i="9"/>
  <c r="K142" i="9"/>
  <c r="F142" i="9"/>
  <c r="K141" i="9"/>
  <c r="F141" i="9"/>
  <c r="K140" i="9"/>
  <c r="F140" i="9"/>
  <c r="K139" i="9"/>
  <c r="F139" i="9"/>
  <c r="K138" i="9"/>
  <c r="F138" i="9"/>
  <c r="K137" i="9"/>
  <c r="F137" i="9"/>
  <c r="K136" i="9"/>
  <c r="F136" i="9"/>
  <c r="K135" i="9"/>
  <c r="F135" i="9"/>
  <c r="K134" i="9"/>
  <c r="F134" i="9"/>
  <c r="I127" i="9"/>
  <c r="I8" i="9" s="1"/>
  <c r="H127" i="9"/>
  <c r="H8" i="9" s="1"/>
  <c r="G127" i="9"/>
  <c r="D127" i="9"/>
  <c r="D8" i="9" s="1"/>
  <c r="C127" i="9"/>
  <c r="N126" i="9"/>
  <c r="M126" i="9"/>
  <c r="L126" i="9"/>
  <c r="K126" i="9"/>
  <c r="F126" i="9"/>
  <c r="N125" i="9"/>
  <c r="M125" i="9"/>
  <c r="L125" i="9"/>
  <c r="K125" i="9"/>
  <c r="F125" i="9"/>
  <c r="N124" i="9"/>
  <c r="M124" i="9"/>
  <c r="L124" i="9"/>
  <c r="K124" i="9"/>
  <c r="F124" i="9"/>
  <c r="N123" i="9"/>
  <c r="M123" i="9"/>
  <c r="L123" i="9"/>
  <c r="K123" i="9"/>
  <c r="F123" i="9"/>
  <c r="N122" i="9"/>
  <c r="M122" i="9"/>
  <c r="L122" i="9"/>
  <c r="K122" i="9"/>
  <c r="F122" i="9"/>
  <c r="N121" i="9"/>
  <c r="M121" i="9"/>
  <c r="L121" i="9"/>
  <c r="K121" i="9"/>
  <c r="F121" i="9"/>
  <c r="N120" i="9"/>
  <c r="M120" i="9"/>
  <c r="L120" i="9"/>
  <c r="K120" i="9"/>
  <c r="F120" i="9"/>
  <c r="N119" i="9"/>
  <c r="M119" i="9"/>
  <c r="L119" i="9"/>
  <c r="K119" i="9"/>
  <c r="F119" i="9"/>
  <c r="N118" i="9"/>
  <c r="M118" i="9"/>
  <c r="L118" i="9"/>
  <c r="K118" i="9"/>
  <c r="F118" i="9"/>
  <c r="N117" i="9"/>
  <c r="M117" i="9"/>
  <c r="L117" i="9"/>
  <c r="K117" i="9"/>
  <c r="F117" i="9"/>
  <c r="N116" i="9"/>
  <c r="M116" i="9"/>
  <c r="L116" i="9"/>
  <c r="K116" i="9"/>
  <c r="F116" i="9"/>
  <c r="N115" i="9"/>
  <c r="M115" i="9"/>
  <c r="L115" i="9"/>
  <c r="K115" i="9"/>
  <c r="F115" i="9"/>
  <c r="N114" i="9"/>
  <c r="M114" i="9"/>
  <c r="L114" i="9"/>
  <c r="K114" i="9"/>
  <c r="F114" i="9"/>
  <c r="N113" i="9"/>
  <c r="M113" i="9"/>
  <c r="L113" i="9"/>
  <c r="K113" i="9"/>
  <c r="F113" i="9"/>
  <c r="N112" i="9"/>
  <c r="M112" i="9"/>
  <c r="L112" i="9"/>
  <c r="K112" i="9"/>
  <c r="F112" i="9"/>
  <c r="I105" i="9"/>
  <c r="I7" i="9" s="1"/>
  <c r="H105" i="9"/>
  <c r="H7" i="9" s="1"/>
  <c r="G105" i="9"/>
  <c r="G7" i="9" s="1"/>
  <c r="D105" i="9"/>
  <c r="C105" i="9"/>
  <c r="C7" i="9" s="1"/>
  <c r="L7" i="9" s="1"/>
  <c r="N104" i="9"/>
  <c r="M104" i="9"/>
  <c r="L104" i="9"/>
  <c r="K104" i="9"/>
  <c r="F104" i="9"/>
  <c r="N103" i="9"/>
  <c r="M103" i="9"/>
  <c r="L103" i="9"/>
  <c r="K103" i="9"/>
  <c r="F103" i="9"/>
  <c r="N102" i="9"/>
  <c r="M102" i="9"/>
  <c r="L102" i="9"/>
  <c r="K102" i="9"/>
  <c r="F102" i="9"/>
  <c r="N101" i="9"/>
  <c r="M101" i="9"/>
  <c r="L101" i="9"/>
  <c r="K101" i="9"/>
  <c r="F101" i="9"/>
  <c r="N100" i="9"/>
  <c r="M100" i="9"/>
  <c r="L100" i="9"/>
  <c r="K100" i="9"/>
  <c r="F100" i="9"/>
  <c r="N99" i="9"/>
  <c r="M99" i="9"/>
  <c r="L99" i="9"/>
  <c r="K99" i="9"/>
  <c r="F99" i="9"/>
  <c r="N98" i="9"/>
  <c r="M98" i="9"/>
  <c r="L98" i="9"/>
  <c r="K98" i="9"/>
  <c r="F98" i="9"/>
  <c r="N97" i="9"/>
  <c r="M97" i="9"/>
  <c r="L97" i="9"/>
  <c r="K97" i="9"/>
  <c r="F97" i="9"/>
  <c r="N96" i="9"/>
  <c r="M96" i="9"/>
  <c r="L96" i="9"/>
  <c r="K96" i="9"/>
  <c r="F96" i="9"/>
  <c r="N95" i="9"/>
  <c r="M95" i="9"/>
  <c r="L95" i="9"/>
  <c r="K95" i="9"/>
  <c r="F95" i="9"/>
  <c r="N94" i="9"/>
  <c r="M94" i="9"/>
  <c r="L94" i="9"/>
  <c r="K94" i="9"/>
  <c r="F94" i="9"/>
  <c r="N93" i="9"/>
  <c r="M93" i="9"/>
  <c r="L93" i="9"/>
  <c r="K93" i="9"/>
  <c r="F93" i="9"/>
  <c r="F92" i="9"/>
  <c r="N91" i="9"/>
  <c r="M91" i="9"/>
  <c r="L91" i="9"/>
  <c r="K91" i="9"/>
  <c r="F91" i="9"/>
  <c r="N90" i="9"/>
  <c r="M90" i="9"/>
  <c r="L90" i="9"/>
  <c r="K90" i="9"/>
  <c r="F90" i="9"/>
  <c r="I83" i="9"/>
  <c r="I6" i="9" s="1"/>
  <c r="H83" i="9"/>
  <c r="H6" i="9" s="1"/>
  <c r="G83" i="9"/>
  <c r="G6" i="9" s="1"/>
  <c r="D83" i="9"/>
  <c r="C83" i="9"/>
  <c r="N82" i="9"/>
  <c r="M82" i="9"/>
  <c r="L82" i="9"/>
  <c r="K82" i="9"/>
  <c r="F82" i="9"/>
  <c r="N81" i="9"/>
  <c r="M81" i="9"/>
  <c r="L81" i="9"/>
  <c r="K81" i="9"/>
  <c r="F81" i="9"/>
  <c r="N80" i="9"/>
  <c r="M80" i="9"/>
  <c r="L80" i="9"/>
  <c r="K80" i="9"/>
  <c r="F80" i="9"/>
  <c r="N79" i="9"/>
  <c r="M79" i="9"/>
  <c r="L79" i="9"/>
  <c r="K79" i="9"/>
  <c r="F79" i="9"/>
  <c r="N78" i="9"/>
  <c r="M78" i="9"/>
  <c r="L78" i="9"/>
  <c r="K78" i="9"/>
  <c r="F78" i="9"/>
  <c r="N77" i="9"/>
  <c r="M77" i="9"/>
  <c r="L77" i="9"/>
  <c r="K77" i="9"/>
  <c r="F77" i="9"/>
  <c r="N76" i="9"/>
  <c r="M76" i="9"/>
  <c r="L76" i="9"/>
  <c r="K76" i="9"/>
  <c r="F76" i="9"/>
  <c r="N75" i="9"/>
  <c r="M75" i="9"/>
  <c r="L75" i="9"/>
  <c r="K75" i="9"/>
  <c r="F75" i="9"/>
  <c r="N74" i="9"/>
  <c r="M74" i="9"/>
  <c r="L74" i="9"/>
  <c r="K74" i="9"/>
  <c r="F74" i="9"/>
  <c r="N73" i="9"/>
  <c r="M73" i="9"/>
  <c r="L73" i="9"/>
  <c r="K73" i="9"/>
  <c r="F73" i="9"/>
  <c r="N72" i="9"/>
  <c r="M72" i="9"/>
  <c r="L72" i="9"/>
  <c r="K72" i="9"/>
  <c r="F72" i="9"/>
  <c r="N71" i="9"/>
  <c r="M71" i="9"/>
  <c r="L71" i="9"/>
  <c r="K71" i="9"/>
  <c r="F71" i="9"/>
  <c r="N70" i="9"/>
  <c r="M70" i="9"/>
  <c r="L70" i="9"/>
  <c r="K70" i="9"/>
  <c r="F70" i="9"/>
  <c r="N69" i="9"/>
  <c r="M69" i="9"/>
  <c r="L69" i="9"/>
  <c r="K69" i="9"/>
  <c r="F69" i="9"/>
  <c r="N68" i="9"/>
  <c r="M68" i="9"/>
  <c r="L68" i="9"/>
  <c r="K68" i="9"/>
  <c r="F68" i="9"/>
  <c r="I61" i="9"/>
  <c r="I5" i="9" s="1"/>
  <c r="H61" i="9"/>
  <c r="H5" i="9" s="1"/>
  <c r="G61" i="9"/>
  <c r="G5" i="9" s="1"/>
  <c r="D61" i="9"/>
  <c r="C61" i="9"/>
  <c r="N60" i="9"/>
  <c r="M60" i="9"/>
  <c r="L60" i="9"/>
  <c r="K60" i="9"/>
  <c r="F60" i="9"/>
  <c r="N59" i="9"/>
  <c r="M59" i="9"/>
  <c r="L59" i="9"/>
  <c r="K59" i="9"/>
  <c r="F59" i="9"/>
  <c r="N58" i="9"/>
  <c r="M58" i="9"/>
  <c r="L58" i="9"/>
  <c r="K58" i="9"/>
  <c r="F58" i="9"/>
  <c r="N57" i="9"/>
  <c r="M57" i="9"/>
  <c r="L57" i="9"/>
  <c r="K57" i="9"/>
  <c r="F57" i="9"/>
  <c r="N56" i="9"/>
  <c r="M56" i="9"/>
  <c r="L56" i="9"/>
  <c r="K56" i="9"/>
  <c r="F56" i="9"/>
  <c r="N55" i="9"/>
  <c r="M55" i="9"/>
  <c r="L55" i="9"/>
  <c r="K55" i="9"/>
  <c r="F55" i="9"/>
  <c r="N54" i="9"/>
  <c r="M54" i="9"/>
  <c r="L54" i="9"/>
  <c r="K54" i="9"/>
  <c r="F54" i="9"/>
  <c r="N53" i="9"/>
  <c r="M53" i="9"/>
  <c r="L53" i="9"/>
  <c r="K53" i="9"/>
  <c r="F53" i="9"/>
  <c r="N52" i="9"/>
  <c r="M52" i="9"/>
  <c r="L52" i="9"/>
  <c r="K52" i="9"/>
  <c r="F52" i="9"/>
  <c r="N51" i="9"/>
  <c r="M51" i="9"/>
  <c r="L51" i="9"/>
  <c r="K51" i="9"/>
  <c r="F51" i="9"/>
  <c r="N50" i="9"/>
  <c r="M50" i="9"/>
  <c r="L50" i="9"/>
  <c r="K50" i="9"/>
  <c r="F50" i="9"/>
  <c r="N49" i="9"/>
  <c r="M49" i="9"/>
  <c r="L49" i="9"/>
  <c r="K49" i="9"/>
  <c r="F49" i="9"/>
  <c r="N48" i="9"/>
  <c r="M48" i="9"/>
  <c r="L48" i="9"/>
  <c r="K48" i="9"/>
  <c r="F48" i="9"/>
  <c r="N47" i="9"/>
  <c r="M47" i="9"/>
  <c r="L47" i="9"/>
  <c r="K47" i="9"/>
  <c r="F47" i="9"/>
  <c r="N46" i="9"/>
  <c r="M46" i="9"/>
  <c r="L46" i="9"/>
  <c r="K46" i="9"/>
  <c r="F46" i="9"/>
  <c r="N45" i="9"/>
  <c r="M45" i="9"/>
  <c r="L45" i="9"/>
  <c r="K45" i="9"/>
  <c r="F45" i="9"/>
  <c r="I37" i="9"/>
  <c r="H37" i="9"/>
  <c r="G37" i="9"/>
  <c r="D37" i="9"/>
  <c r="C37" i="9"/>
  <c r="N36" i="9"/>
  <c r="M36" i="9"/>
  <c r="L36" i="9"/>
  <c r="K36" i="9"/>
  <c r="F36" i="9"/>
  <c r="N35" i="9"/>
  <c r="M35" i="9"/>
  <c r="L35" i="9"/>
  <c r="K35" i="9"/>
  <c r="F35" i="9"/>
  <c r="N34" i="9"/>
  <c r="M34" i="9"/>
  <c r="L34" i="9"/>
  <c r="K34" i="9"/>
  <c r="F34" i="9"/>
  <c r="N33" i="9"/>
  <c r="M33" i="9"/>
  <c r="L33" i="9"/>
  <c r="K33" i="9"/>
  <c r="F33" i="9"/>
  <c r="N32" i="9"/>
  <c r="M32" i="9"/>
  <c r="L32" i="9"/>
  <c r="K32" i="9"/>
  <c r="F32" i="9"/>
  <c r="N31" i="9"/>
  <c r="M31" i="9"/>
  <c r="L31" i="9"/>
  <c r="K31" i="9"/>
  <c r="F31" i="9"/>
  <c r="N30" i="9"/>
  <c r="M30" i="9"/>
  <c r="L30" i="9"/>
  <c r="K30" i="9"/>
  <c r="F30" i="9"/>
  <c r="N29" i="9"/>
  <c r="M29" i="9"/>
  <c r="L29" i="9"/>
  <c r="K29" i="9"/>
  <c r="F29" i="9"/>
  <c r="N28" i="9"/>
  <c r="M28" i="9"/>
  <c r="L28" i="9"/>
  <c r="K28" i="9"/>
  <c r="F28" i="9"/>
  <c r="N27" i="9"/>
  <c r="M27" i="9"/>
  <c r="L27" i="9"/>
  <c r="K27" i="9"/>
  <c r="F27" i="9"/>
  <c r="N26" i="9"/>
  <c r="M26" i="9"/>
  <c r="L26" i="9"/>
  <c r="K26" i="9"/>
  <c r="F26" i="9"/>
  <c r="N25" i="9"/>
  <c r="M25" i="9"/>
  <c r="L25" i="9"/>
  <c r="K25" i="9"/>
  <c r="F25" i="9"/>
  <c r="N24" i="9"/>
  <c r="M24" i="9"/>
  <c r="L24" i="9"/>
  <c r="K24" i="9"/>
  <c r="F24" i="9"/>
  <c r="N23" i="9"/>
  <c r="M23" i="9"/>
  <c r="L23" i="9"/>
  <c r="K23" i="9"/>
  <c r="F23" i="9"/>
  <c r="N22" i="9"/>
  <c r="M22" i="9"/>
  <c r="L22" i="9"/>
  <c r="K22" i="9"/>
  <c r="F22" i="9"/>
  <c r="N21" i="9"/>
  <c r="M21" i="9"/>
  <c r="L21" i="9"/>
  <c r="K21" i="9"/>
  <c r="F21" i="9"/>
  <c r="G12" i="9"/>
  <c r="D12" i="9"/>
  <c r="I11" i="9"/>
  <c r="D11" i="9"/>
  <c r="I10" i="9"/>
  <c r="G8" i="9"/>
  <c r="M149" i="9" l="1"/>
  <c r="N149" i="9"/>
  <c r="L149" i="9"/>
  <c r="N61" i="9"/>
  <c r="N83" i="9"/>
  <c r="N171" i="9"/>
  <c r="C11" i="9"/>
  <c r="N11" i="9" s="1"/>
  <c r="N215" i="9"/>
  <c r="C5" i="9"/>
  <c r="N5" i="9" s="1"/>
  <c r="K83" i="9"/>
  <c r="F83" i="9"/>
  <c r="F37" i="9"/>
  <c r="K193" i="9"/>
  <c r="D6" i="9"/>
  <c r="K61" i="9"/>
  <c r="C6" i="9"/>
  <c r="L6" i="9" s="1"/>
  <c r="N37" i="9"/>
  <c r="C12" i="9"/>
  <c r="M12" i="9" s="1"/>
  <c r="F61" i="9"/>
  <c r="G13" i="9"/>
  <c r="F127" i="9"/>
  <c r="F149" i="9"/>
  <c r="K215" i="9"/>
  <c r="L37" i="9"/>
  <c r="L83" i="9"/>
  <c r="M105" i="9"/>
  <c r="N127" i="9"/>
  <c r="F171" i="9"/>
  <c r="F193" i="9"/>
  <c r="F215" i="9"/>
  <c r="M61" i="9"/>
  <c r="F105" i="9"/>
  <c r="K105" i="9"/>
  <c r="N12" i="9"/>
  <c r="H13" i="9"/>
  <c r="I13" i="9"/>
  <c r="M7" i="9"/>
  <c r="L61" i="9"/>
  <c r="N105" i="9"/>
  <c r="L193" i="9"/>
  <c r="L5" i="9"/>
  <c r="D7" i="9"/>
  <c r="N7" i="9"/>
  <c r="C10" i="9"/>
  <c r="F12" i="9"/>
  <c r="M193" i="9"/>
  <c r="M5" i="9"/>
  <c r="K127" i="9"/>
  <c r="K149" i="9"/>
  <c r="K171" i="9"/>
  <c r="D5" i="9"/>
  <c r="C8" i="9"/>
  <c r="F8" i="9" s="1"/>
  <c r="L11" i="9"/>
  <c r="K37" i="9"/>
  <c r="L127" i="9"/>
  <c r="L171" i="9"/>
  <c r="L215" i="9"/>
  <c r="M11" i="9"/>
  <c r="M171" i="9"/>
  <c r="M37" i="9"/>
  <c r="N6" i="9"/>
  <c r="C9" i="9"/>
  <c r="L12" i="9"/>
  <c r="M83" i="9"/>
  <c r="L105" i="9"/>
  <c r="M215" i="9"/>
  <c r="M127" i="9"/>
  <c r="K6" i="9" l="1"/>
  <c r="M6" i="9"/>
  <c r="K11" i="9"/>
  <c r="F11" i="9"/>
  <c r="K12" i="9"/>
  <c r="F6" i="9"/>
  <c r="K8" i="9"/>
  <c r="D13" i="9"/>
  <c r="K5" i="9"/>
  <c r="F5" i="9"/>
  <c r="N10" i="9"/>
  <c r="M10" i="9"/>
  <c r="L10" i="9"/>
  <c r="N9" i="9"/>
  <c r="L9" i="9"/>
  <c r="M9" i="9"/>
  <c r="K7" i="9"/>
  <c r="F7" i="9"/>
  <c r="F10" i="9"/>
  <c r="F9" i="9"/>
  <c r="C13" i="9"/>
  <c r="N8" i="9"/>
  <c r="M8" i="9"/>
  <c r="L8" i="9"/>
  <c r="K9" i="9"/>
  <c r="K10" i="9"/>
  <c r="F13" i="9" l="1"/>
  <c r="N13" i="9"/>
  <c r="M13" i="9"/>
  <c r="L13" i="9"/>
  <c r="K13" i="9"/>
</calcChain>
</file>

<file path=xl/sharedStrings.xml><?xml version="1.0" encoding="utf-8"?>
<sst xmlns="http://schemas.openxmlformats.org/spreadsheetml/2006/main" count="331" uniqueCount="47">
  <si>
    <t>ELLO (8 epci)</t>
  </si>
  <si>
    <t>Salariés du secteur privé</t>
  </si>
  <si>
    <t>effectifs</t>
  </si>
  <si>
    <t>en %</t>
  </si>
  <si>
    <t>Décembre
2019</t>
  </si>
  <si>
    <t>Décembre
2022</t>
  </si>
  <si>
    <t>évolution</t>
  </si>
  <si>
    <t>décomposition en composantes</t>
  </si>
  <si>
    <t>EPCI</t>
  </si>
  <si>
    <t>nationale</t>
  </si>
  <si>
    <t>sectorielle</t>
  </si>
  <si>
    <t>locale</t>
  </si>
  <si>
    <t>Saint-Nazaire Agglomération</t>
  </si>
  <si>
    <t>Arc Sud Bretagne</t>
  </si>
  <si>
    <t>Cap Atlantique</t>
  </si>
  <si>
    <t>Pornic agglo Pays de Retz</t>
  </si>
  <si>
    <t>Redon Agglomération</t>
  </si>
  <si>
    <t>Sud Estuaire</t>
  </si>
  <si>
    <t>Pont-Château - Saint-Gildas-des-Bois</t>
  </si>
  <si>
    <t>Estuaire et Sillon</t>
  </si>
  <si>
    <t>ELLO</t>
  </si>
  <si>
    <t>Secteur d'activité (NA17)</t>
  </si>
  <si>
    <t>C1 Industries agro-alimentaires</t>
  </si>
  <si>
    <t>C2 Cokéfaction et raffinage</t>
  </si>
  <si>
    <t>C3 Equipements électriques, électroniques, informatiques</t>
  </si>
  <si>
    <t>C4 Fabrication de matériels de transport</t>
  </si>
  <si>
    <t>C5 autres produits industriels</t>
  </si>
  <si>
    <t>DE Industries extractives, énergie, eau</t>
  </si>
  <si>
    <t>FZ Construction</t>
  </si>
  <si>
    <t>GZ Commerce</t>
  </si>
  <si>
    <t>HZ Transports</t>
  </si>
  <si>
    <t>IZ Hébergement et restauration</t>
  </si>
  <si>
    <t>JZ Information et communication</t>
  </si>
  <si>
    <t>KZ Activités financières et d'assurance</t>
  </si>
  <si>
    <t>LZ Activités immobilières</t>
  </si>
  <si>
    <t>MN Activités scientifiques et techniques ; soutien et services administratifs</t>
  </si>
  <si>
    <t>OQ Administrations publiques, défense, enseignement, santé humaine et action sociale</t>
  </si>
  <si>
    <t>RU autres activités de services</t>
  </si>
  <si>
    <t>Ensemble</t>
  </si>
  <si>
    <t>Saint-Nazaire agglomération</t>
  </si>
  <si>
    <t>Source des données</t>
  </si>
  <si>
    <t>Traitement et calculs</t>
  </si>
  <si>
    <t>Contact : gaboritg@addrn.fr</t>
  </si>
  <si>
    <t>l'onglet analyse8epci présente les résultats par EPCI du territoire ELLO</t>
  </si>
  <si>
    <t>Pornic Agglo - Pays de Retz</t>
  </si>
  <si>
    <t xml:space="preserve">Autres données détaillées disponibles auprès de l’addrn </t>
  </si>
  <si>
    <t>en particulier les résultats de l'analyse shift-share pour l'ensemble des EPCI de France métropolitaine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</si>
</sst>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0.0;#,##0.0"/>
    <numFmt numFmtId="166" formatCode="0.0%"/>
  </numFmts>
  <fonts count="7" x14ac:knownFonts="1">
    <font>
      <sz val="11"/>
      <color theme="1"/>
      <name val="Franklin Gothic Book"/>
      <family val="2"/>
      <scheme val="minor"/>
    </font>
    <font>
      <sz val="11"/>
      <color theme="1"/>
      <name val="Franklin Gothic Book"/>
      <family val="2"/>
      <scheme val="minor"/>
    </font>
    <font>
      <sz val="18"/>
      <color theme="1"/>
      <name val="Franklin Gothic Demi"/>
      <family val="2"/>
    </font>
    <font>
      <sz val="14"/>
      <color theme="1"/>
      <name val="Franklin Gothic Demi"/>
      <family val="2"/>
      <scheme val="major"/>
    </font>
    <font>
      <sz val="11"/>
      <color theme="1"/>
      <name val="Franklin Gothic Demi"/>
      <family val="2"/>
      <scheme val="major"/>
    </font>
    <font>
      <u/>
      <sz val="11"/>
      <color theme="10"/>
      <name val="Franklin Gothic Book"/>
      <family val="2"/>
      <scheme val="minor"/>
    </font>
    <font>
      <b/>
      <sz val="14"/>
      <color theme="1"/>
      <name val="Franklin Gothic Book"/>
      <family val="2"/>
      <scheme val="minor"/>
    </font>
  </fonts>
  <fills count="2">
    <fill>
      <patternFill patternType="none"/>
    </fill>
    <fill>
      <patternFill patternType="gray125"/>
    </fill>
  </fills>
  <borders count="3">
    <border>
      <left/>
      <right/>
      <top/>
      <bottom/>
      <diagonal/>
    </border>
    <border>
      <left/>
      <right/>
      <top/>
      <bottom style="thin">
        <color theme="1"/>
      </bottom>
      <diagonal/>
    </border>
    <border>
      <left/>
      <right/>
      <top style="thin">
        <color theme="1"/>
      </top>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36">
    <xf numFmtId="0" fontId="0" fillId="0" borderId="0" xfId="0"/>
    <xf numFmtId="0" fontId="2" fillId="0" borderId="0" xfId="0" applyFont="1"/>
    <xf numFmtId="0" fontId="0" fillId="0" borderId="0" xfId="0" applyBorder="1"/>
    <xf numFmtId="0" fontId="0" fillId="0" borderId="0" xfId="0" applyFill="1"/>
    <xf numFmtId="0" fontId="3" fillId="0" borderId="0" xfId="0" applyFont="1" applyBorder="1" applyAlignment="1">
      <alignment horizontal="center"/>
    </xf>
    <xf numFmtId="0" fontId="4" fillId="0" borderId="0" xfId="0" applyFont="1" applyBorder="1" applyAlignment="1">
      <alignment horizontal="right" vertical="center" indent="1"/>
    </xf>
    <xf numFmtId="0" fontId="4" fillId="0" borderId="0" xfId="0" applyFont="1" applyBorder="1" applyAlignment="1">
      <alignment horizontal="center"/>
    </xf>
    <xf numFmtId="0" fontId="4" fillId="0" borderId="1" xfId="0" applyFont="1" applyBorder="1" applyAlignment="1">
      <alignment horizontal="left" indent="1"/>
    </xf>
    <xf numFmtId="0" fontId="4" fillId="0" borderId="1" xfId="0" applyFont="1" applyBorder="1" applyAlignment="1">
      <alignment horizontal="center"/>
    </xf>
    <xf numFmtId="0" fontId="4" fillId="0" borderId="0" xfId="0" applyFont="1" applyFill="1" applyBorder="1" applyAlignment="1">
      <alignment horizontal="right" indent="1"/>
    </xf>
    <xf numFmtId="0" fontId="0" fillId="0" borderId="0" xfId="0" applyAlignment="1">
      <alignment horizontal="left" indent="1"/>
    </xf>
    <xf numFmtId="3" fontId="0" fillId="0" borderId="0" xfId="0" applyNumberFormat="1" applyAlignment="1">
      <alignment horizontal="right" indent="1"/>
    </xf>
    <xf numFmtId="164" fontId="0" fillId="0" borderId="0" xfId="0" applyNumberFormat="1" applyAlignment="1">
      <alignment horizontal="right" indent="1"/>
    </xf>
    <xf numFmtId="165" fontId="0" fillId="0" borderId="0" xfId="0" applyNumberFormat="1" applyAlignment="1">
      <alignment horizontal="right" indent="1"/>
    </xf>
    <xf numFmtId="0" fontId="4" fillId="0" borderId="2" xfId="0" applyFont="1" applyBorder="1" applyAlignment="1">
      <alignment horizontal="left" indent="1"/>
    </xf>
    <xf numFmtId="3" fontId="4" fillId="0" borderId="2" xfId="0" applyNumberFormat="1" applyFont="1" applyBorder="1" applyAlignment="1">
      <alignment horizontal="right" indent="1"/>
    </xf>
    <xf numFmtId="3" fontId="4" fillId="0" borderId="0" xfId="0" applyNumberFormat="1" applyFont="1" applyBorder="1" applyAlignment="1">
      <alignment horizontal="right" indent="1"/>
    </xf>
    <xf numFmtId="164" fontId="4" fillId="0" borderId="2" xfId="0" applyNumberFormat="1" applyFont="1" applyBorder="1" applyAlignment="1">
      <alignment horizontal="right" indent="1"/>
    </xf>
    <xf numFmtId="165" fontId="4" fillId="0" borderId="2" xfId="0" applyNumberFormat="1" applyFont="1" applyBorder="1" applyAlignment="1">
      <alignment horizontal="right" indent="1"/>
    </xf>
    <xf numFmtId="0" fontId="4" fillId="0" borderId="1" xfId="0" applyFont="1" applyBorder="1" applyAlignment="1">
      <alignment horizontal="right" indent="1"/>
    </xf>
    <xf numFmtId="165" fontId="0" fillId="0" borderId="0" xfId="0" applyNumberFormat="1"/>
    <xf numFmtId="3" fontId="0" fillId="0" borderId="0" xfId="0" applyNumberFormat="1" applyBorder="1" applyAlignment="1">
      <alignment horizontal="right" indent="1"/>
    </xf>
    <xf numFmtId="166" fontId="0" fillId="0" borderId="0" xfId="1" applyNumberFormat="1" applyFont="1"/>
    <xf numFmtId="165" fontId="0" fillId="0" borderId="0" xfId="0" applyNumberFormat="1" applyFill="1" applyAlignment="1">
      <alignment horizontal="right" indent="1"/>
    </xf>
    <xf numFmtId="0" fontId="5" fillId="0" borderId="0" xfId="2"/>
    <xf numFmtId="0" fontId="6" fillId="0" borderId="0" xfId="0" applyFont="1"/>
    <xf numFmtId="0" fontId="4" fillId="0" borderId="1" xfId="0" applyFont="1" applyBorder="1" applyAlignment="1">
      <alignment horizontal="center"/>
    </xf>
    <xf numFmtId="0" fontId="3" fillId="0" borderId="0" xfId="0" applyFont="1" applyBorder="1" applyAlignment="1">
      <alignment wrapText="1"/>
    </xf>
    <xf numFmtId="0" fontId="3" fillId="0" borderId="0" xfId="0" applyFont="1" applyBorder="1" applyAlignment="1">
      <alignment horizontal="center" wrapText="1"/>
    </xf>
    <xf numFmtId="0" fontId="4" fillId="0" borderId="0" xfId="0" applyFont="1" applyBorder="1" applyAlignment="1">
      <alignment horizontal="right" vertical="center" indent="1"/>
    </xf>
    <xf numFmtId="0" fontId="4" fillId="0" borderId="1" xfId="0" applyFont="1" applyBorder="1" applyAlignment="1">
      <alignment horizontal="right" vertical="center" indent="1"/>
    </xf>
    <xf numFmtId="0" fontId="4" fillId="0" borderId="1" xfId="0" applyFont="1" applyBorder="1" applyAlignment="1">
      <alignment horizontal="center"/>
    </xf>
    <xf numFmtId="0" fontId="4" fillId="0" borderId="0"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Alignment="1">
      <alignment horizontal="left"/>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247650</xdr:colOff>
      <xdr:row>1</xdr:row>
      <xdr:rowOff>171450</xdr:rowOff>
    </xdr:from>
    <xdr:to>
      <xdr:col>14</xdr:col>
      <xdr:colOff>476250</xdr:colOff>
      <xdr:row>27</xdr:row>
      <xdr:rowOff>152400</xdr:rowOff>
    </xdr:to>
    <xdr:sp macro="" textlink="">
      <xdr:nvSpPr>
        <xdr:cNvPr id="3" name="ZoneTexte 2"/>
        <xdr:cNvSpPr txBox="1"/>
      </xdr:nvSpPr>
      <xdr:spPr>
        <a:xfrm>
          <a:off x="7610475" y="371475"/>
          <a:ext cx="6172200" cy="52292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t>Les données Acoss : précautions d’utilisation et de lecture</a:t>
          </a:r>
        </a:p>
        <a:p>
          <a:endParaRPr lang="fr-FR" sz="1100"/>
        </a:p>
        <a:p>
          <a:r>
            <a:rPr lang="fr-FR" sz="1100"/>
            <a:t>L’Acoss est la caisse nationale des Urssaf. Elle diffuse des statistiques, en particulier le dénombrement des établissements employeurs et des effectifs salariés au 31 décembre par activité (NAF 732) et par commune.</a:t>
          </a:r>
        </a:p>
        <a:p>
          <a:endParaRPr lang="fr-FR" sz="1100"/>
        </a:p>
        <a:p>
          <a:r>
            <a:rPr lang="fr-FR" sz="1100"/>
            <a:t>Le champ du secteur privé Acoss-Urssaf couvre l’ensemble des entreprises employeuses du secteur concurrentiel, affiliées au régime général (donc hors régime agricole) et exerçant leur activité en France (métropole et Dom hors Mayotte). Il couvre ainsi l'ensemble des établissements cotisant aux Urssaf à l'exception de ceux appartenant au secteur public.</a:t>
          </a:r>
        </a:p>
        <a:p>
          <a:endParaRPr lang="fr-FR" sz="1100"/>
        </a:p>
        <a:p>
          <a:r>
            <a:rPr lang="fr-FR" sz="1100"/>
            <a:t>Cependant les entreprises de travail temporaire (code 7820Z)  et donc les emplois intérimaires sont exclues de l'analyse compte tenu de la fiabilité relative des données.  </a:t>
          </a:r>
        </a:p>
        <a:p>
          <a:endParaRPr lang="fr-FR" sz="1100"/>
        </a:p>
        <a:p>
          <a:r>
            <a:rPr lang="fr-FR" sz="1100"/>
            <a:t>Par ailleurs, seules sont concernées les entreprises payant leurs cotisations sociales en France. Les emplois occupés par des travailleurs détachés ne sont donc pas comptabilisés.</a:t>
          </a:r>
        </a:p>
        <a:p>
          <a:endParaRPr lang="fr-FR" sz="1100"/>
        </a:p>
        <a:p>
          <a:r>
            <a:rPr lang="fr-FR" sz="1100"/>
            <a:t>Enfin des salariés peuvent relever d’un établissement mais exercer leur activité dans une autre zone géographique.</a:t>
          </a:r>
        </a:p>
        <a:p>
          <a:endParaRPr lang="fr-FR" sz="1100"/>
        </a:p>
        <a:p>
          <a:r>
            <a:rPr lang="fr-FR" sz="1400" b="1"/>
            <a:t>L'analyse shift-share</a:t>
          </a:r>
        </a:p>
        <a:p>
          <a:endParaRPr lang="fr-FR" sz="1100"/>
        </a:p>
        <a:p>
          <a:r>
            <a:rPr lang="fr-FR" sz="1100" b="0" i="0" u="none" strike="noStrike" baseline="0" smtClean="0">
              <a:solidFill>
                <a:schemeClr val="dk1"/>
              </a:solidFill>
              <a:latin typeface="+mn-lt"/>
              <a:ea typeface="+mn-ea"/>
              <a:cs typeface="+mn-cs"/>
            </a:rPr>
            <a:t>L'analyse « </a:t>
          </a:r>
          <a:r>
            <a:rPr lang="fr-FR" sz="1100" b="0" i="1" u="none" strike="noStrike" baseline="0" smtClean="0">
              <a:solidFill>
                <a:schemeClr val="dk1"/>
              </a:solidFill>
              <a:latin typeface="+mn-lt"/>
              <a:ea typeface="+mn-ea"/>
              <a:cs typeface="+mn-cs"/>
            </a:rPr>
            <a:t>shift-share </a:t>
          </a:r>
          <a:r>
            <a:rPr lang="fr-FR" sz="1100" b="0" i="0" u="none" strike="noStrike" baseline="0" smtClean="0">
              <a:solidFill>
                <a:schemeClr val="dk1"/>
              </a:solidFill>
              <a:latin typeface="+mn-lt"/>
              <a:ea typeface="+mn-ea"/>
              <a:cs typeface="+mn-cs"/>
            </a:rPr>
            <a:t>» consiste à dissocier l'évolution observée sur un territoire en composante nationale,  en composante sectorielle (ou structurelle) c'est à dire d'appliquer aux effectifs locaux de chaque secteur d'activité (732 sous-classes de la NAF) l'évolution observée à l'échelle nationale (négative ou positive une fois soustraite la composante nationale), le solde constitue la composante locale qui reflète la performance spécifique de l'économie locale. </a:t>
          </a:r>
        </a:p>
        <a:p>
          <a:endParaRPr lang="fr-FR" sz="1100" b="0" i="0" u="none" strike="noStrike" baseline="0" smtClean="0">
            <a:solidFill>
              <a:schemeClr val="dk1"/>
            </a:solidFill>
            <a:latin typeface="+mn-lt"/>
            <a:ea typeface="+mn-ea"/>
            <a:cs typeface="+mn-cs"/>
          </a:endParaRPr>
        </a:p>
        <a:p>
          <a:r>
            <a:rPr lang="fr-FR" sz="1100" b="0" i="0" u="none" strike="noStrike" baseline="0" smtClean="0">
              <a:solidFill>
                <a:schemeClr val="dk1"/>
              </a:solidFill>
              <a:latin typeface="+mn-lt"/>
              <a:ea typeface="+mn-ea"/>
              <a:cs typeface="+mn-cs"/>
            </a:rPr>
            <a:t>Pour en savoir plus : </a:t>
          </a:r>
          <a:br>
            <a:rPr lang="fr-FR" sz="1100" b="0" i="0" u="none" strike="noStrike" baseline="0" smtClean="0">
              <a:solidFill>
                <a:schemeClr val="dk1"/>
              </a:solidFill>
              <a:latin typeface="+mn-lt"/>
              <a:ea typeface="+mn-ea"/>
              <a:cs typeface="+mn-cs"/>
            </a:rPr>
          </a:br>
          <a:r>
            <a:rPr lang="fr-FR" sz="1100" b="0" i="0" u="none" strike="noStrike" baseline="0" smtClean="0">
              <a:solidFill>
                <a:schemeClr val="dk1"/>
              </a:solidFill>
              <a:latin typeface="+mn-lt"/>
              <a:ea typeface="+mn-ea"/>
              <a:cs typeface="+mn-cs"/>
            </a:rPr>
            <a:t>https://en.wikipedia.org/wiki/Shift-share_analysis</a:t>
          </a:r>
          <a:br>
            <a:rPr lang="fr-FR" sz="1100" b="0" i="0" u="none" strike="noStrike" baseline="0" smtClean="0">
              <a:solidFill>
                <a:schemeClr val="dk1"/>
              </a:solidFill>
              <a:latin typeface="+mn-lt"/>
              <a:ea typeface="+mn-ea"/>
              <a:cs typeface="+mn-cs"/>
            </a:rPr>
          </a:br>
          <a:r>
            <a:rPr lang="fr-FR" sz="1100" b="0" i="0" u="none" strike="noStrike" baseline="0" smtClean="0">
              <a:solidFill>
                <a:schemeClr val="dk1"/>
              </a:solidFill>
              <a:latin typeface="+mn-lt"/>
              <a:ea typeface="+mn-ea"/>
              <a:cs typeface="+mn-cs"/>
            </a:rPr>
            <a:t>https://pmb.cereq.fr/doc_num.php?explnum_id=6077</a:t>
          </a:r>
        </a:p>
        <a:p>
          <a:endParaRPr lang="fr-FR" sz="1100" b="0" i="0" u="none" strike="noStrike" baseline="0" smtClean="0">
            <a:solidFill>
              <a:schemeClr val="dk1"/>
            </a:solidFill>
            <a:latin typeface="+mn-lt"/>
            <a:ea typeface="+mn-ea"/>
            <a:cs typeface="+mn-cs"/>
          </a:endParaRPr>
        </a:p>
        <a:p>
          <a:endParaRPr lang="fr-FR" sz="1100" b="0" i="0" u="none" strike="noStrike" baseline="0" smtClean="0">
            <a:solidFill>
              <a:schemeClr val="dk1"/>
            </a:solidFill>
            <a:latin typeface="+mn-lt"/>
            <a:ea typeface="+mn-ea"/>
            <a:cs typeface="+mn-cs"/>
          </a:endParaRPr>
        </a:p>
        <a:p>
          <a:endParaRPr lang="fr-FR" sz="1100"/>
        </a:p>
      </xdr:txBody>
    </xdr:sp>
    <xdr:clientData/>
  </xdr:twoCellAnchor>
  <xdr:twoCellAnchor editAs="oneCell">
    <xdr:from>
      <xdr:col>0</xdr:col>
      <xdr:colOff>390525</xdr:colOff>
      <xdr:row>4</xdr:row>
      <xdr:rowOff>9525</xdr:rowOff>
    </xdr:from>
    <xdr:to>
      <xdr:col>4</xdr:col>
      <xdr:colOff>132957</xdr:colOff>
      <xdr:row>9</xdr:row>
      <xdr:rowOff>142733</xdr:rowOff>
    </xdr:to>
    <xdr:pic>
      <xdr:nvPicPr>
        <xdr:cNvPr id="4" name="Image 3"/>
        <xdr:cNvPicPr>
          <a:picLocks noChangeAspect="1"/>
        </xdr:cNvPicPr>
      </xdr:nvPicPr>
      <xdr:blipFill>
        <a:blip xmlns:r="http://schemas.openxmlformats.org/officeDocument/2006/relationships" r:embed="rId1"/>
        <a:stretch>
          <a:fillRect/>
        </a:stretch>
      </xdr:blipFill>
      <xdr:spPr>
        <a:xfrm>
          <a:off x="390525" y="809625"/>
          <a:ext cx="3142857" cy="1133333"/>
        </a:xfrm>
        <a:prstGeom prst="rect">
          <a:avLst/>
        </a:prstGeom>
      </xdr:spPr>
    </xdr:pic>
    <xdr:clientData/>
  </xdr:twoCellAnchor>
  <xdr:twoCellAnchor editAs="oneCell">
    <xdr:from>
      <xdr:col>0</xdr:col>
      <xdr:colOff>323850</xdr:colOff>
      <xdr:row>12</xdr:row>
      <xdr:rowOff>114300</xdr:rowOff>
    </xdr:from>
    <xdr:to>
      <xdr:col>3</xdr:col>
      <xdr:colOff>819150</xdr:colOff>
      <xdr:row>17</xdr:row>
      <xdr:rowOff>113644</xdr:rowOff>
    </xdr:to>
    <xdr:pic>
      <xdr:nvPicPr>
        <xdr:cNvPr id="5" name="Image 4"/>
        <xdr:cNvPicPr>
          <a:picLocks noChangeAspect="1"/>
        </xdr:cNvPicPr>
      </xdr:nvPicPr>
      <xdr:blipFill>
        <a:blip xmlns:r="http://schemas.openxmlformats.org/officeDocument/2006/relationships" r:embed="rId2"/>
        <a:stretch>
          <a:fillRect/>
        </a:stretch>
      </xdr:blipFill>
      <xdr:spPr>
        <a:xfrm>
          <a:off x="323850" y="2562225"/>
          <a:ext cx="2905125" cy="999469"/>
        </a:xfrm>
        <a:prstGeom prst="rect">
          <a:avLst/>
        </a:prstGeom>
      </xdr:spPr>
    </xdr:pic>
    <xdr:clientData/>
  </xdr:twoCellAnchor>
</xdr:wsDr>
</file>

<file path=xl/theme/theme1.xml><?xml version="1.0" encoding="utf-8"?>
<a:theme xmlns:a="http://schemas.openxmlformats.org/drawingml/2006/main" name="Thème Office">
  <a:themeElements>
    <a:clrScheme name="addrn1">
      <a:dk1>
        <a:srgbClr val="060E9F"/>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ersonnalisé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pen.urssaf.fr/explore/dataset/etablissements-et-effectifs-salaries-au-niveau-commune-x-ape-last/informa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5"/>
  <sheetViews>
    <sheetView showGridLines="0" tabSelected="1" zoomScaleNormal="100" workbookViewId="0">
      <selection activeCell="B25" sqref="B25"/>
    </sheetView>
  </sheetViews>
  <sheetFormatPr baseColWidth="10" defaultRowHeight="15.75" x14ac:dyDescent="0.3"/>
  <cols>
    <col min="1" max="1" width="5" customWidth="1"/>
  </cols>
  <sheetData>
    <row r="3" spans="2:2" x14ac:dyDescent="0.3">
      <c r="B3" s="24" t="s">
        <v>40</v>
      </c>
    </row>
    <row r="12" spans="2:2" ht="19.5" x14ac:dyDescent="0.35">
      <c r="B12" s="25" t="s">
        <v>41</v>
      </c>
    </row>
    <row r="20" spans="2:2" x14ac:dyDescent="0.3">
      <c r="B20" t="s">
        <v>43</v>
      </c>
    </row>
    <row r="22" spans="2:2" x14ac:dyDescent="0.3">
      <c r="B22" t="s">
        <v>45</v>
      </c>
    </row>
    <row r="23" spans="2:2" x14ac:dyDescent="0.3">
      <c r="B23" t="s">
        <v>46</v>
      </c>
    </row>
    <row r="25" spans="2:2" x14ac:dyDescent="0.3">
      <c r="B25" t="s">
        <v>42</v>
      </c>
    </row>
  </sheetData>
  <hyperlinks>
    <hyperlink ref="B3" r:id="rId1"/>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15"/>
  <sheetViews>
    <sheetView showGridLines="0" topLeftCell="A4" zoomScaleNormal="100" workbookViewId="0"/>
  </sheetViews>
  <sheetFormatPr baseColWidth="10" defaultRowHeight="15.75" x14ac:dyDescent="0.3"/>
  <cols>
    <col min="2" max="2" width="28.44140625" customWidth="1"/>
    <col min="3" max="4" width="12" customWidth="1"/>
    <col min="5" max="5" width="1.6640625" style="2" customWidth="1"/>
    <col min="6" max="6" width="10.5546875" customWidth="1"/>
    <col min="7" max="9" width="8.6640625" customWidth="1"/>
    <col min="10" max="10" width="2.21875" customWidth="1"/>
    <col min="11" max="11" width="9" customWidth="1"/>
    <col min="12" max="13" width="8.6640625" customWidth="1"/>
    <col min="14" max="14" width="9.88671875" customWidth="1"/>
  </cols>
  <sheetData>
    <row r="1" spans="2:15" ht="24" x14ac:dyDescent="0.4">
      <c r="B1" s="1" t="s">
        <v>0</v>
      </c>
      <c r="C1" s="28" t="s">
        <v>1</v>
      </c>
      <c r="D1" s="28"/>
    </row>
    <row r="2" spans="2:15" ht="19.5" x14ac:dyDescent="0.35">
      <c r="C2" s="28"/>
      <c r="D2" s="28"/>
      <c r="F2" s="4" t="s">
        <v>2</v>
      </c>
      <c r="K2" s="4" t="s">
        <v>3</v>
      </c>
    </row>
    <row r="3" spans="2:15" ht="15.75" customHeight="1" x14ac:dyDescent="0.3">
      <c r="C3" s="32" t="s">
        <v>4</v>
      </c>
      <c r="D3" s="32" t="s">
        <v>5</v>
      </c>
      <c r="E3" s="5"/>
      <c r="F3" s="34" t="s">
        <v>6</v>
      </c>
      <c r="G3" s="31" t="s">
        <v>7</v>
      </c>
      <c r="H3" s="31"/>
      <c r="I3" s="31"/>
      <c r="J3" s="6"/>
      <c r="K3" s="29" t="s">
        <v>6</v>
      </c>
      <c r="L3" s="31" t="s">
        <v>7</v>
      </c>
      <c r="M3" s="31"/>
      <c r="N3" s="31"/>
    </row>
    <row r="4" spans="2:15" x14ac:dyDescent="0.3">
      <c r="B4" s="7" t="s">
        <v>8</v>
      </c>
      <c r="C4" s="33"/>
      <c r="D4" s="33"/>
      <c r="E4" s="5"/>
      <c r="F4" s="33"/>
      <c r="G4" s="8" t="s">
        <v>9</v>
      </c>
      <c r="H4" s="8" t="s">
        <v>10</v>
      </c>
      <c r="I4" s="8" t="s">
        <v>11</v>
      </c>
      <c r="J4" s="9"/>
      <c r="K4" s="30"/>
      <c r="L4" s="8" t="s">
        <v>9</v>
      </c>
      <c r="M4" s="8" t="s">
        <v>10</v>
      </c>
      <c r="N4" s="8" t="s">
        <v>11</v>
      </c>
    </row>
    <row r="5" spans="2:15" x14ac:dyDescent="0.3">
      <c r="B5" s="10" t="s">
        <v>12</v>
      </c>
      <c r="C5" s="11">
        <f>+C61</f>
        <v>43862</v>
      </c>
      <c r="D5" s="11">
        <f>+D61</f>
        <v>45879</v>
      </c>
      <c r="F5" s="12">
        <f t="shared" ref="F5:F12" si="0">+D5-C5</f>
        <v>2017</v>
      </c>
      <c r="G5" s="12">
        <f>+G61</f>
        <v>2411.1777279440594</v>
      </c>
      <c r="H5" s="12">
        <f t="shared" ref="H5:I5" si="1">+H61</f>
        <v>-391.54842052127805</v>
      </c>
      <c r="I5" s="12">
        <f t="shared" si="1"/>
        <v>-2.6293074227846844</v>
      </c>
      <c r="J5" s="12"/>
      <c r="K5" s="23">
        <f t="shared" ref="K5:K13" si="2">+((D5/C5)-1)*100</f>
        <v>4.5985135196753513</v>
      </c>
      <c r="L5" s="13">
        <f t="shared" ref="L5:N13" si="3">+((($C5+G5)/$C5)-1)*100</f>
        <v>5.497190570297894</v>
      </c>
      <c r="M5" s="13">
        <f>+((($C5+H5)/$C5)-1)*100</f>
        <v>-0.89268255100377614</v>
      </c>
      <c r="N5" s="13">
        <f>+((($C5+I5)/$C5)-1)*100</f>
        <v>-5.9944996187777377E-3</v>
      </c>
      <c r="O5" s="20"/>
    </row>
    <row r="6" spans="2:15" x14ac:dyDescent="0.3">
      <c r="B6" s="10" t="s">
        <v>14</v>
      </c>
      <c r="C6" s="11">
        <f>+C83</f>
        <v>14195</v>
      </c>
      <c r="D6" s="11">
        <f>+D83</f>
        <v>15604</v>
      </c>
      <c r="F6" s="12">
        <f t="shared" si="0"/>
        <v>1409</v>
      </c>
      <c r="G6" s="12">
        <f>+G83</f>
        <v>780.32620145378473</v>
      </c>
      <c r="H6" s="12">
        <f t="shared" ref="H6:I6" si="4">+H83</f>
        <v>8.334211696425033</v>
      </c>
      <c r="I6" s="12">
        <f t="shared" si="4"/>
        <v>620.33958684978688</v>
      </c>
      <c r="J6" s="12"/>
      <c r="K6" s="13">
        <f t="shared" si="2"/>
        <v>9.9260302923564581</v>
      </c>
      <c r="L6" s="13">
        <f t="shared" si="3"/>
        <v>5.497190570297894</v>
      </c>
      <c r="M6" s="13">
        <f t="shared" si="3"/>
        <v>5.8712305011798804E-2</v>
      </c>
      <c r="N6" s="13">
        <f t="shared" si="3"/>
        <v>4.370127417046743</v>
      </c>
      <c r="O6" s="20"/>
    </row>
    <row r="7" spans="2:15" x14ac:dyDescent="0.3">
      <c r="B7" s="10" t="s">
        <v>15</v>
      </c>
      <c r="C7" s="11">
        <f>+C105</f>
        <v>10736</v>
      </c>
      <c r="D7" s="11">
        <f>+D105</f>
        <v>11485</v>
      </c>
      <c r="F7" s="12">
        <f t="shared" si="0"/>
        <v>749</v>
      </c>
      <c r="G7" s="12">
        <f>+G105</f>
        <v>590.17837962718102</v>
      </c>
      <c r="H7" s="12">
        <f t="shared" ref="H7:I7" si="5">+H105</f>
        <v>68.480339512125781</v>
      </c>
      <c r="I7" s="12">
        <f t="shared" si="5"/>
        <v>90.341280860691825</v>
      </c>
      <c r="J7" s="12"/>
      <c r="K7" s="13">
        <f t="shared" si="2"/>
        <v>6.9765275707898589</v>
      </c>
      <c r="L7" s="13">
        <f t="shared" si="3"/>
        <v>5.497190570297894</v>
      </c>
      <c r="M7" s="13">
        <f t="shared" si="3"/>
        <v>0.63785711170012416</v>
      </c>
      <c r="N7" s="13">
        <f t="shared" si="3"/>
        <v>0.84147988879184066</v>
      </c>
      <c r="O7" s="20"/>
    </row>
    <row r="8" spans="2:15" x14ac:dyDescent="0.3">
      <c r="B8" s="10" t="s">
        <v>16</v>
      </c>
      <c r="C8" s="11">
        <f>+C127</f>
        <v>12173</v>
      </c>
      <c r="D8" s="11">
        <f>+D127</f>
        <v>12911</v>
      </c>
      <c r="F8" s="12">
        <f t="shared" si="0"/>
        <v>738</v>
      </c>
      <c r="G8" s="12">
        <f>+G127</f>
        <v>669.1730081223609</v>
      </c>
      <c r="H8" s="12">
        <f t="shared" ref="H8:I8" si="6">+H127</f>
        <v>-22.562440668851682</v>
      </c>
      <c r="I8" s="12">
        <f t="shared" si="6"/>
        <v>91.389432546488436</v>
      </c>
      <c r="J8" s="12"/>
      <c r="K8" s="13">
        <f t="shared" si="2"/>
        <v>6.062597551959259</v>
      </c>
      <c r="L8" s="13">
        <f t="shared" si="3"/>
        <v>5.497190570297894</v>
      </c>
      <c r="M8" s="13">
        <f t="shared" si="3"/>
        <v>-0.18534823518320254</v>
      </c>
      <c r="N8" s="13">
        <f t="shared" si="3"/>
        <v>0.75075521684455637</v>
      </c>
      <c r="O8" s="20"/>
    </row>
    <row r="9" spans="2:15" x14ac:dyDescent="0.3">
      <c r="B9" s="10" t="s">
        <v>13</v>
      </c>
      <c r="C9" s="11">
        <f>+C149</f>
        <v>4734</v>
      </c>
      <c r="D9" s="11">
        <f>+D149</f>
        <v>5252</v>
      </c>
      <c r="F9" s="12">
        <f t="shared" si="0"/>
        <v>518</v>
      </c>
      <c r="G9" s="12">
        <f>+G149</f>
        <v>260.23700159790201</v>
      </c>
      <c r="H9" s="12">
        <f t="shared" ref="H9:I9" si="7">+H149</f>
        <v>36.108460586536395</v>
      </c>
      <c r="I9" s="12">
        <f t="shared" si="7"/>
        <v>221.65453781556133</v>
      </c>
      <c r="J9" s="12"/>
      <c r="K9" s="13">
        <f t="shared" si="2"/>
        <v>10.942120828052392</v>
      </c>
      <c r="L9" s="13">
        <f t="shared" si="3"/>
        <v>5.497190570297894</v>
      </c>
      <c r="M9" s="13">
        <f t="shared" si="3"/>
        <v>0.76274737191668329</v>
      </c>
      <c r="N9" s="13">
        <f t="shared" si="3"/>
        <v>4.6821828858377934</v>
      </c>
      <c r="O9" s="20"/>
    </row>
    <row r="10" spans="2:15" x14ac:dyDescent="0.3">
      <c r="B10" s="10" t="s">
        <v>17</v>
      </c>
      <c r="C10" s="11">
        <f>+C171</f>
        <v>4854</v>
      </c>
      <c r="D10" s="11">
        <f>+D171</f>
        <v>5198</v>
      </c>
      <c r="F10" s="12">
        <f t="shared" si="0"/>
        <v>344</v>
      </c>
      <c r="G10" s="12">
        <f>+G171</f>
        <v>266.83363028225932</v>
      </c>
      <c r="H10" s="12">
        <f t="shared" ref="H10:I10" si="8">+H171</f>
        <v>-41.302009309105692</v>
      </c>
      <c r="I10" s="12">
        <f t="shared" si="8"/>
        <v>118.468379026845</v>
      </c>
      <c r="J10" s="12"/>
      <c r="K10" s="13">
        <f t="shared" si="2"/>
        <v>7.0869386073341589</v>
      </c>
      <c r="L10" s="13">
        <f t="shared" si="3"/>
        <v>5.4971905702978718</v>
      </c>
      <c r="M10" s="13">
        <f t="shared" si="3"/>
        <v>-0.85088605910806914</v>
      </c>
      <c r="N10" s="13">
        <f t="shared" si="3"/>
        <v>2.4406340961443007</v>
      </c>
      <c r="O10" s="20"/>
    </row>
    <row r="11" spans="2:15" x14ac:dyDescent="0.3">
      <c r="B11" s="10" t="s">
        <v>18</v>
      </c>
      <c r="C11" s="11">
        <f>+C193</f>
        <v>5424</v>
      </c>
      <c r="D11" s="11">
        <f>+D193</f>
        <v>5957</v>
      </c>
      <c r="F11" s="12">
        <f t="shared" si="0"/>
        <v>533</v>
      </c>
      <c r="G11" s="12">
        <f>+G193</f>
        <v>298.16761653295737</v>
      </c>
      <c r="H11" s="12">
        <f t="shared" ref="H11:I11" si="9">+H193</f>
        <v>-80.579410149317155</v>
      </c>
      <c r="I11" s="12">
        <f t="shared" si="9"/>
        <v>315.41179361635881</v>
      </c>
      <c r="J11" s="12"/>
      <c r="K11" s="13">
        <f t="shared" si="2"/>
        <v>9.8266961651917395</v>
      </c>
      <c r="L11" s="13">
        <f t="shared" si="3"/>
        <v>5.497190570297894</v>
      </c>
      <c r="M11" s="13">
        <f t="shared" si="3"/>
        <v>-1.4856085941983288</v>
      </c>
      <c r="N11" s="13">
        <f t="shared" si="3"/>
        <v>5.8151141890921521</v>
      </c>
      <c r="O11" s="20"/>
    </row>
    <row r="12" spans="2:15" x14ac:dyDescent="0.3">
      <c r="B12" s="10" t="s">
        <v>19</v>
      </c>
      <c r="C12" s="11">
        <f>+C215</f>
        <v>9161</v>
      </c>
      <c r="D12" s="11">
        <f>+D215</f>
        <v>9669</v>
      </c>
      <c r="F12" s="12">
        <f t="shared" si="0"/>
        <v>508</v>
      </c>
      <c r="G12" s="12">
        <f>+G215</f>
        <v>503.59762814498941</v>
      </c>
      <c r="H12" s="12">
        <f t="shared" ref="H12:I12" si="10">+H215</f>
        <v>-31.874374703848343</v>
      </c>
      <c r="I12" s="12">
        <f t="shared" si="10"/>
        <v>36.276746558858129</v>
      </c>
      <c r="J12" s="12"/>
      <c r="K12" s="23">
        <f t="shared" si="2"/>
        <v>5.5452461521668051</v>
      </c>
      <c r="L12" s="13">
        <f t="shared" si="3"/>
        <v>5.497190570297894</v>
      </c>
      <c r="M12" s="13">
        <f t="shared" si="3"/>
        <v>-0.34793553873865291</v>
      </c>
      <c r="N12" s="13">
        <f t="shared" si="3"/>
        <v>0.39599112060755282</v>
      </c>
      <c r="O12" s="20"/>
    </row>
    <row r="13" spans="2:15" x14ac:dyDescent="0.3">
      <c r="B13" s="14" t="s">
        <v>20</v>
      </c>
      <c r="C13" s="15">
        <f>SUM(C5:C12)</f>
        <v>105139</v>
      </c>
      <c r="D13" s="15">
        <f>SUM(D5:D12)</f>
        <v>111955</v>
      </c>
      <c r="E13" s="16"/>
      <c r="F13" s="17">
        <f>SUM(F5:F12)</f>
        <v>6816</v>
      </c>
      <c r="G13" s="17">
        <f>SUM(G5:G12)</f>
        <v>5779.6911937054947</v>
      </c>
      <c r="H13" s="17">
        <f t="shared" ref="H13:I13" si="11">SUM(H5:H12)</f>
        <v>-454.94364355731369</v>
      </c>
      <c r="I13" s="17">
        <f t="shared" si="11"/>
        <v>1491.2524498518057</v>
      </c>
      <c r="J13" s="12"/>
      <c r="K13" s="18">
        <f t="shared" si="2"/>
        <v>6.4828465174673555</v>
      </c>
      <c r="L13" s="18">
        <f t="shared" si="3"/>
        <v>5.497190570297894</v>
      </c>
      <c r="M13" s="18">
        <f t="shared" si="3"/>
        <v>-0.43270683909616414</v>
      </c>
      <c r="N13" s="18">
        <f t="shared" si="3"/>
        <v>1.4183627862656145</v>
      </c>
      <c r="O13" s="20"/>
    </row>
    <row r="16" spans="2:15" x14ac:dyDescent="0.3">
      <c r="M16" s="13"/>
    </row>
    <row r="17" spans="2:15" ht="24" customHeight="1" x14ac:dyDescent="0.4">
      <c r="B17" s="1" t="s">
        <v>0</v>
      </c>
      <c r="C17" s="28" t="s">
        <v>1</v>
      </c>
      <c r="D17" s="28"/>
    </row>
    <row r="18" spans="2:15" ht="19.5" x14ac:dyDescent="0.35">
      <c r="C18" s="28"/>
      <c r="D18" s="28"/>
      <c r="F18" s="4" t="s">
        <v>2</v>
      </c>
      <c r="K18" s="4" t="s">
        <v>3</v>
      </c>
    </row>
    <row r="19" spans="2:15" ht="15.75" customHeight="1" x14ac:dyDescent="0.3">
      <c r="C19" s="32" t="s">
        <v>4</v>
      </c>
      <c r="D19" s="32" t="s">
        <v>5</v>
      </c>
      <c r="E19" s="5"/>
      <c r="F19" s="34" t="s">
        <v>6</v>
      </c>
      <c r="G19" s="31" t="s">
        <v>7</v>
      </c>
      <c r="H19" s="31"/>
      <c r="I19" s="31"/>
      <c r="J19" s="6"/>
      <c r="K19" s="29" t="s">
        <v>6</v>
      </c>
      <c r="L19" s="31" t="s">
        <v>7</v>
      </c>
      <c r="M19" s="31"/>
      <c r="N19" s="31"/>
    </row>
    <row r="20" spans="2:15" x14ac:dyDescent="0.3">
      <c r="B20" s="7" t="s">
        <v>21</v>
      </c>
      <c r="C20" s="33"/>
      <c r="D20" s="33"/>
      <c r="E20" s="5"/>
      <c r="F20" s="33"/>
      <c r="G20" s="19" t="s">
        <v>9</v>
      </c>
      <c r="H20" s="26" t="s">
        <v>10</v>
      </c>
      <c r="I20" s="19" t="s">
        <v>11</v>
      </c>
      <c r="J20" s="9"/>
      <c r="K20" s="30"/>
      <c r="L20" s="19" t="s">
        <v>9</v>
      </c>
      <c r="M20" s="26" t="s">
        <v>10</v>
      </c>
      <c r="N20" s="19" t="s">
        <v>11</v>
      </c>
    </row>
    <row r="21" spans="2:15" x14ac:dyDescent="0.3">
      <c r="B21" s="10" t="s">
        <v>22</v>
      </c>
      <c r="C21" s="11">
        <v>3582</v>
      </c>
      <c r="D21" s="11">
        <v>3959</v>
      </c>
      <c r="F21" s="12">
        <f>+D21-C21</f>
        <v>377</v>
      </c>
      <c r="G21" s="12">
        <v>196.90936622807024</v>
      </c>
      <c r="H21" s="12">
        <v>67.307179996806838</v>
      </c>
      <c r="I21" s="12">
        <v>112.78345377512206</v>
      </c>
      <c r="J21" s="12"/>
      <c r="K21" s="13">
        <f>+((D21/C21)-1)*100</f>
        <v>10.524846454494696</v>
      </c>
      <c r="L21" s="13">
        <f>+((($C21+G21)/$C21)-1)*100</f>
        <v>5.497190570297894</v>
      </c>
      <c r="M21" s="13">
        <f t="shared" ref="M21:N36" si="12">+((($C21+H21)/$C21)-1)*100</f>
        <v>1.8790390842213123</v>
      </c>
      <c r="N21" s="13">
        <f t="shared" si="12"/>
        <v>3.1486167999754899</v>
      </c>
      <c r="O21" s="20"/>
    </row>
    <row r="22" spans="2:15" x14ac:dyDescent="0.3">
      <c r="B22" s="10" t="s">
        <v>23</v>
      </c>
      <c r="C22" s="11">
        <v>721</v>
      </c>
      <c r="D22" s="11">
        <v>693</v>
      </c>
      <c r="F22" s="12">
        <f t="shared" ref="F22:F36" si="13">+D22-C22</f>
        <v>-28</v>
      </c>
      <c r="G22" s="12">
        <v>39.6347440118478</v>
      </c>
      <c r="H22" s="12">
        <v>-71.767768946971302</v>
      </c>
      <c r="I22" s="12">
        <v>4.13302493512355</v>
      </c>
      <c r="J22" s="12"/>
      <c r="K22" s="13">
        <f t="shared" ref="K22:K37" si="14">+((D22/C22)-1)*100</f>
        <v>-3.8834951456310662</v>
      </c>
      <c r="L22" s="13">
        <f t="shared" ref="L22:N37" si="15">+((($C22+G22)/$C22)-1)*100</f>
        <v>5.497190570297894</v>
      </c>
      <c r="M22" s="13">
        <f t="shared" si="12"/>
        <v>-9.9539207970833932</v>
      </c>
      <c r="N22" s="13">
        <f t="shared" si="12"/>
        <v>0.5732350811544551</v>
      </c>
      <c r="O22" s="20"/>
    </row>
    <row r="23" spans="2:15" x14ac:dyDescent="0.3">
      <c r="B23" s="10" t="s">
        <v>24</v>
      </c>
      <c r="C23" s="11">
        <v>2567</v>
      </c>
      <c r="D23" s="11">
        <v>2662</v>
      </c>
      <c r="F23" s="12">
        <f t="shared" si="13"/>
        <v>95</v>
      </c>
      <c r="G23" s="12">
        <v>141.11288193954675</v>
      </c>
      <c r="H23" s="12">
        <v>-180.85098733179984</v>
      </c>
      <c r="I23" s="12">
        <v>134.73810539225281</v>
      </c>
      <c r="J23" s="12"/>
      <c r="K23" s="13">
        <f t="shared" si="14"/>
        <v>3.7008180755746078</v>
      </c>
      <c r="L23" s="13">
        <f t="shared" si="15"/>
        <v>5.497190570297894</v>
      </c>
      <c r="M23" s="13">
        <f t="shared" si="12"/>
        <v>-7.0452273989793479</v>
      </c>
      <c r="N23" s="13">
        <f t="shared" si="12"/>
        <v>5.2488549042560395</v>
      </c>
      <c r="O23" s="20"/>
    </row>
    <row r="24" spans="2:15" x14ac:dyDescent="0.3">
      <c r="B24" s="10" t="s">
        <v>25</v>
      </c>
      <c r="C24" s="11">
        <v>9866</v>
      </c>
      <c r="D24" s="11">
        <v>10179</v>
      </c>
      <c r="F24" s="12">
        <f t="shared" si="13"/>
        <v>313</v>
      </c>
      <c r="G24" s="12">
        <v>542.35282166559011</v>
      </c>
      <c r="H24" s="12">
        <v>-161.19657923038739</v>
      </c>
      <c r="I24" s="12">
        <v>-68.156242435203211</v>
      </c>
      <c r="J24" s="12"/>
      <c r="K24" s="13">
        <f t="shared" si="14"/>
        <v>3.1725116561929889</v>
      </c>
      <c r="L24" s="13">
        <f t="shared" si="15"/>
        <v>5.497190570297894</v>
      </c>
      <c r="M24" s="13">
        <f t="shared" si="12"/>
        <v>-1.6338595097343145</v>
      </c>
      <c r="N24" s="13">
        <f t="shared" si="12"/>
        <v>-0.69081940437060174</v>
      </c>
      <c r="O24" s="20"/>
    </row>
    <row r="25" spans="2:15" x14ac:dyDescent="0.3">
      <c r="B25" s="10" t="s">
        <v>26</v>
      </c>
      <c r="C25" s="11">
        <v>10802</v>
      </c>
      <c r="D25" s="11">
        <v>10825</v>
      </c>
      <c r="F25" s="12">
        <f t="shared" si="13"/>
        <v>23</v>
      </c>
      <c r="G25" s="12">
        <v>593.80652540357676</v>
      </c>
      <c r="H25" s="12">
        <v>-582.09702246520487</v>
      </c>
      <c r="I25" s="12">
        <v>11.290497061627178</v>
      </c>
      <c r="J25" s="12"/>
      <c r="K25" s="13">
        <f t="shared" si="14"/>
        <v>0.21292353267914343</v>
      </c>
      <c r="L25" s="13">
        <f t="shared" si="15"/>
        <v>5.497190570297894</v>
      </c>
      <c r="M25" s="13">
        <f t="shared" si="12"/>
        <v>-5.388789321099841</v>
      </c>
      <c r="N25" s="13">
        <f t="shared" si="12"/>
        <v>0.10452228348107884</v>
      </c>
      <c r="O25" s="20"/>
    </row>
    <row r="26" spans="2:15" x14ac:dyDescent="0.3">
      <c r="B26" s="10" t="s">
        <v>27</v>
      </c>
      <c r="C26" s="11">
        <v>1880</v>
      </c>
      <c r="D26" s="11">
        <v>1957</v>
      </c>
      <c r="F26" s="12">
        <f t="shared" si="13"/>
        <v>77</v>
      </c>
      <c r="G26" s="12">
        <v>103.34718272160026</v>
      </c>
      <c r="H26" s="12">
        <v>-26.339282258949023</v>
      </c>
      <c r="I26" s="12">
        <v>-7.9004626512961806E-3</v>
      </c>
      <c r="J26" s="12"/>
      <c r="K26" s="13">
        <f t="shared" si="14"/>
        <v>4.0957446808510545</v>
      </c>
      <c r="L26" s="13">
        <f t="shared" si="15"/>
        <v>5.497190570297894</v>
      </c>
      <c r="M26" s="13">
        <f t="shared" si="12"/>
        <v>-1.4010256520717523</v>
      </c>
      <c r="N26" s="13">
        <f t="shared" si="12"/>
        <v>-4.202373750761268E-4</v>
      </c>
      <c r="O26" s="20"/>
    </row>
    <row r="27" spans="2:15" x14ac:dyDescent="0.3">
      <c r="B27" s="10" t="s">
        <v>28</v>
      </c>
      <c r="C27" s="11">
        <v>11009</v>
      </c>
      <c r="D27" s="11">
        <v>12408</v>
      </c>
      <c r="F27" s="12">
        <f t="shared" si="13"/>
        <v>1399</v>
      </c>
      <c r="G27" s="12">
        <v>605.18570988409442</v>
      </c>
      <c r="H27" s="12">
        <v>284.73238487467125</v>
      </c>
      <c r="I27" s="12">
        <v>509.08190524123188</v>
      </c>
      <c r="J27" s="12"/>
      <c r="K27" s="13">
        <f t="shared" si="14"/>
        <v>12.707784539921875</v>
      </c>
      <c r="L27" s="13">
        <f t="shared" si="15"/>
        <v>5.4971905702978718</v>
      </c>
      <c r="M27" s="13">
        <f t="shared" si="12"/>
        <v>2.5863601133133907</v>
      </c>
      <c r="N27" s="13">
        <f t="shared" si="12"/>
        <v>4.6242338563105889</v>
      </c>
      <c r="O27" s="20"/>
    </row>
    <row r="28" spans="2:15" x14ac:dyDescent="0.3">
      <c r="B28" s="10" t="s">
        <v>29</v>
      </c>
      <c r="C28" s="11">
        <v>19226</v>
      </c>
      <c r="D28" s="11">
        <v>20818</v>
      </c>
      <c r="F28" s="12">
        <f t="shared" si="13"/>
        <v>1592</v>
      </c>
      <c r="G28" s="12">
        <v>1056.8898590454708</v>
      </c>
      <c r="H28" s="12">
        <v>22.056066107878884</v>
      </c>
      <c r="I28" s="12">
        <v>513.05407484664659</v>
      </c>
      <c r="J28" s="12"/>
      <c r="K28" s="13">
        <f t="shared" si="14"/>
        <v>8.2804535524810152</v>
      </c>
      <c r="L28" s="13">
        <f t="shared" si="15"/>
        <v>5.4971905702978718</v>
      </c>
      <c r="M28" s="13">
        <f t="shared" si="12"/>
        <v>0.11471999431955648</v>
      </c>
      <c r="N28" s="13">
        <f t="shared" si="12"/>
        <v>2.6685429878635647</v>
      </c>
      <c r="O28" s="20"/>
    </row>
    <row r="29" spans="2:15" x14ac:dyDescent="0.3">
      <c r="B29" s="10" t="s">
        <v>30</v>
      </c>
      <c r="C29" s="11">
        <v>7656</v>
      </c>
      <c r="D29" s="11">
        <v>7762</v>
      </c>
      <c r="F29" s="12">
        <f t="shared" si="13"/>
        <v>106</v>
      </c>
      <c r="G29" s="12">
        <v>420.86491006200652</v>
      </c>
      <c r="H29" s="12">
        <v>-81.910284108350496</v>
      </c>
      <c r="I29" s="12">
        <v>-232.95462595365601</v>
      </c>
      <c r="J29" s="12"/>
      <c r="K29" s="13">
        <f t="shared" si="14"/>
        <v>1.384535005224663</v>
      </c>
      <c r="L29" s="13">
        <f t="shared" si="15"/>
        <v>5.497190570297894</v>
      </c>
      <c r="M29" s="13">
        <f t="shared" si="12"/>
        <v>-1.0698835437349841</v>
      </c>
      <c r="N29" s="13">
        <f t="shared" si="12"/>
        <v>-3.042772021338247</v>
      </c>
      <c r="O29" s="20"/>
    </row>
    <row r="30" spans="2:15" x14ac:dyDescent="0.3">
      <c r="B30" s="10" t="s">
        <v>31</v>
      </c>
      <c r="C30" s="11">
        <v>6622</v>
      </c>
      <c r="D30" s="11">
        <v>7158</v>
      </c>
      <c r="F30" s="12">
        <f t="shared" si="13"/>
        <v>536</v>
      </c>
      <c r="G30" s="12">
        <v>364.02395956512538</v>
      </c>
      <c r="H30" s="12">
        <v>106.74544301146585</v>
      </c>
      <c r="I30" s="12">
        <v>65.230597423406593</v>
      </c>
      <c r="J30" s="12"/>
      <c r="K30" s="13">
        <f t="shared" si="14"/>
        <v>8.0942313500453</v>
      </c>
      <c r="L30" s="13">
        <f t="shared" si="15"/>
        <v>5.4971905702978718</v>
      </c>
      <c r="M30" s="13">
        <f t="shared" si="12"/>
        <v>1.6119819240631994</v>
      </c>
      <c r="N30" s="13">
        <f t="shared" si="12"/>
        <v>0.98505885568418439</v>
      </c>
      <c r="O30" s="20"/>
    </row>
    <row r="31" spans="2:15" x14ac:dyDescent="0.3">
      <c r="B31" s="10" t="s">
        <v>32</v>
      </c>
      <c r="C31" s="11">
        <v>760</v>
      </c>
      <c r="D31" s="11">
        <v>837</v>
      </c>
      <c r="F31" s="12">
        <f t="shared" si="13"/>
        <v>77</v>
      </c>
      <c r="G31" s="12">
        <v>41.77864833426392</v>
      </c>
      <c r="H31" s="12">
        <v>-15.518042607287544</v>
      </c>
      <c r="I31" s="12">
        <v>50.739394273023521</v>
      </c>
      <c r="J31" s="12"/>
      <c r="K31" s="13">
        <f t="shared" si="14"/>
        <v>10.131578947368425</v>
      </c>
      <c r="L31" s="13">
        <f t="shared" si="15"/>
        <v>5.497190570297894</v>
      </c>
      <c r="M31" s="13">
        <f t="shared" si="12"/>
        <v>-2.0418477114852007</v>
      </c>
      <c r="N31" s="13">
        <f t="shared" si="12"/>
        <v>6.6762360885557204</v>
      </c>
      <c r="O31" s="20"/>
    </row>
    <row r="32" spans="2:15" x14ac:dyDescent="0.3">
      <c r="B32" s="10" t="s">
        <v>33</v>
      </c>
      <c r="C32" s="11">
        <v>2319</v>
      </c>
      <c r="D32" s="11">
        <v>2457</v>
      </c>
      <c r="F32" s="12">
        <f t="shared" si="13"/>
        <v>138</v>
      </c>
      <c r="G32" s="12">
        <v>127.47984932520782</v>
      </c>
      <c r="H32" s="12">
        <v>-4.3215337784806334</v>
      </c>
      <c r="I32" s="12">
        <v>14.841684453272538</v>
      </c>
      <c r="J32" s="12"/>
      <c r="K32" s="13">
        <f t="shared" si="14"/>
        <v>5.9508408796895118</v>
      </c>
      <c r="L32" s="13">
        <f t="shared" si="15"/>
        <v>5.4971905702978718</v>
      </c>
      <c r="M32" s="13">
        <f t="shared" si="12"/>
        <v>-0.18635333240536456</v>
      </c>
      <c r="N32" s="13">
        <f t="shared" si="12"/>
        <v>0.64000364179701563</v>
      </c>
      <c r="O32" s="20"/>
    </row>
    <row r="33" spans="2:15" x14ac:dyDescent="0.3">
      <c r="B33" s="10" t="s">
        <v>34</v>
      </c>
      <c r="C33" s="11">
        <v>1211</v>
      </c>
      <c r="D33" s="11">
        <v>1323</v>
      </c>
      <c r="F33" s="12">
        <f t="shared" si="13"/>
        <v>112</v>
      </c>
      <c r="G33" s="12">
        <v>66.570977806307468</v>
      </c>
      <c r="H33" s="12">
        <v>49.31799773787381</v>
      </c>
      <c r="I33" s="12">
        <v>-3.8889755441813492</v>
      </c>
      <c r="J33" s="12"/>
      <c r="K33" s="13">
        <f t="shared" si="14"/>
        <v>9.2485549132947931</v>
      </c>
      <c r="L33" s="13">
        <f t="shared" si="15"/>
        <v>5.497190570297894</v>
      </c>
      <c r="M33" s="13">
        <f t="shared" si="12"/>
        <v>4.0725018776113897</v>
      </c>
      <c r="N33" s="13">
        <f t="shared" si="12"/>
        <v>-0.32113753461449068</v>
      </c>
      <c r="O33" s="20"/>
    </row>
    <row r="34" spans="2:15" x14ac:dyDescent="0.3">
      <c r="B34" s="10" t="s">
        <v>35</v>
      </c>
      <c r="C34" s="11">
        <v>8980</v>
      </c>
      <c r="D34" s="11">
        <v>9977</v>
      </c>
      <c r="F34" s="12">
        <f t="shared" si="13"/>
        <v>997</v>
      </c>
      <c r="G34" s="12">
        <v>493.64771321275009</v>
      </c>
      <c r="H34" s="12">
        <v>136.17353000650388</v>
      </c>
      <c r="I34" s="12">
        <v>367.17875678074302</v>
      </c>
      <c r="J34" s="12"/>
      <c r="K34" s="13">
        <f t="shared" si="14"/>
        <v>11.10244988864142</v>
      </c>
      <c r="L34" s="13">
        <f t="shared" si="15"/>
        <v>5.4971905702978718</v>
      </c>
      <c r="M34" s="13">
        <f t="shared" si="12"/>
        <v>1.5164090201169822</v>
      </c>
      <c r="N34" s="13">
        <f t="shared" si="12"/>
        <v>4.0888502982265207</v>
      </c>
      <c r="O34" s="20"/>
    </row>
    <row r="35" spans="2:15" x14ac:dyDescent="0.3">
      <c r="B35" s="10" t="s">
        <v>36</v>
      </c>
      <c r="C35" s="11">
        <v>13587</v>
      </c>
      <c r="D35" s="11">
        <v>14176</v>
      </c>
      <c r="F35" s="12">
        <f t="shared" si="13"/>
        <v>589</v>
      </c>
      <c r="G35" s="12">
        <v>746.90328278637446</v>
      </c>
      <c r="H35" s="12">
        <v>-104.711450295408</v>
      </c>
      <c r="I35" s="12">
        <v>-53.191832490965865</v>
      </c>
      <c r="J35" s="12"/>
      <c r="K35" s="13">
        <f t="shared" si="14"/>
        <v>4.335026127916386</v>
      </c>
      <c r="L35" s="13">
        <f t="shared" si="15"/>
        <v>5.497190570297894</v>
      </c>
      <c r="M35" s="13">
        <f t="shared" si="12"/>
        <v>-0.77067380801801866</v>
      </c>
      <c r="N35" s="13">
        <f t="shared" si="12"/>
        <v>-0.39149063436347831</v>
      </c>
      <c r="O35" s="20"/>
    </row>
    <row r="36" spans="2:15" x14ac:dyDescent="0.3">
      <c r="B36" s="10" t="s">
        <v>37</v>
      </c>
      <c r="C36" s="11">
        <v>4351</v>
      </c>
      <c r="D36" s="11">
        <v>4764</v>
      </c>
      <c r="F36" s="12">
        <f t="shared" si="13"/>
        <v>413</v>
      </c>
      <c r="G36" s="12">
        <v>239.18276171366108</v>
      </c>
      <c r="H36" s="12">
        <v>107.43670573032477</v>
      </c>
      <c r="I36" s="12">
        <v>66.380532556013492</v>
      </c>
      <c r="J36" s="12"/>
      <c r="K36" s="13">
        <f t="shared" si="14"/>
        <v>9.4920707883245257</v>
      </c>
      <c r="L36" s="13">
        <f t="shared" si="15"/>
        <v>5.497190570297894</v>
      </c>
      <c r="M36" s="13">
        <f t="shared" si="12"/>
        <v>2.4692416853671517</v>
      </c>
      <c r="N36" s="13">
        <f t="shared" si="12"/>
        <v>1.5256385326594568</v>
      </c>
      <c r="O36" s="20"/>
    </row>
    <row r="37" spans="2:15" x14ac:dyDescent="0.3">
      <c r="B37" s="14" t="s">
        <v>38</v>
      </c>
      <c r="C37" s="15">
        <f>SUM(C21:C36)</f>
        <v>105139</v>
      </c>
      <c r="D37" s="15">
        <f>SUM(D21:D36)</f>
        <v>111955</v>
      </c>
      <c r="E37" s="16"/>
      <c r="F37" s="17">
        <f>SUM(F21:F36)</f>
        <v>6816</v>
      </c>
      <c r="G37" s="17">
        <f>SUM(G21:G36)</f>
        <v>5779.6911937054947</v>
      </c>
      <c r="H37" s="17">
        <f>SUM(H21:H36)</f>
        <v>-454.94364355731364</v>
      </c>
      <c r="I37" s="17">
        <f>SUM(I21:I36)</f>
        <v>1491.2524498518053</v>
      </c>
      <c r="J37" s="12"/>
      <c r="K37" s="18">
        <f t="shared" si="14"/>
        <v>6.4828465174673555</v>
      </c>
      <c r="L37" s="18">
        <f t="shared" si="15"/>
        <v>5.497190570297894</v>
      </c>
      <c r="M37" s="18">
        <f t="shared" si="15"/>
        <v>-0.43270683909616414</v>
      </c>
      <c r="N37" s="18">
        <f t="shared" si="15"/>
        <v>1.4183627862656145</v>
      </c>
      <c r="O37" s="20"/>
    </row>
    <row r="41" spans="2:15" ht="23.25" customHeight="1" x14ac:dyDescent="0.4">
      <c r="B41" s="1" t="s">
        <v>39</v>
      </c>
      <c r="D41" s="27"/>
    </row>
    <row r="42" spans="2:15" ht="32.25" customHeight="1" x14ac:dyDescent="0.35">
      <c r="C42" s="28" t="s">
        <v>1</v>
      </c>
      <c r="D42" s="28"/>
      <c r="F42" s="4" t="s">
        <v>2</v>
      </c>
      <c r="K42" s="4" t="s">
        <v>3</v>
      </c>
    </row>
    <row r="43" spans="2:15" ht="15" customHeight="1" x14ac:dyDescent="0.3">
      <c r="C43" s="32" t="s">
        <v>4</v>
      </c>
      <c r="D43" s="32" t="s">
        <v>5</v>
      </c>
      <c r="E43" s="5"/>
      <c r="F43" s="34" t="s">
        <v>6</v>
      </c>
      <c r="G43" s="31" t="s">
        <v>7</v>
      </c>
      <c r="H43" s="31"/>
      <c r="I43" s="31"/>
      <c r="J43" s="6"/>
      <c r="K43" s="29" t="s">
        <v>6</v>
      </c>
      <c r="L43" s="31" t="s">
        <v>7</v>
      </c>
      <c r="M43" s="31"/>
      <c r="N43" s="31"/>
    </row>
    <row r="44" spans="2:15" x14ac:dyDescent="0.3">
      <c r="B44" s="7" t="s">
        <v>21</v>
      </c>
      <c r="C44" s="33"/>
      <c r="D44" s="33"/>
      <c r="E44" s="5"/>
      <c r="F44" s="33"/>
      <c r="G44" s="19" t="s">
        <v>9</v>
      </c>
      <c r="H44" s="26" t="s">
        <v>10</v>
      </c>
      <c r="I44" s="19" t="s">
        <v>11</v>
      </c>
      <c r="J44" s="9"/>
      <c r="K44" s="30"/>
      <c r="L44" s="19" t="s">
        <v>9</v>
      </c>
      <c r="M44" s="26" t="s">
        <v>10</v>
      </c>
      <c r="N44" s="19" t="s">
        <v>11</v>
      </c>
    </row>
    <row r="45" spans="2:15" x14ac:dyDescent="0.3">
      <c r="B45" s="10" t="s">
        <v>22</v>
      </c>
      <c r="C45" s="11">
        <v>569</v>
      </c>
      <c r="D45" s="11">
        <v>667</v>
      </c>
      <c r="E45" s="21"/>
      <c r="F45" s="12">
        <f>+D45-C45</f>
        <v>98</v>
      </c>
      <c r="G45" s="12">
        <v>31.279014344995002</v>
      </c>
      <c r="H45" s="12">
        <v>20.590170746035199</v>
      </c>
      <c r="I45" s="12">
        <v>46.130814908969697</v>
      </c>
      <c r="J45" s="12"/>
      <c r="K45" s="13">
        <f>+((D45/C45)-1)*100</f>
        <v>17.223198594024613</v>
      </c>
      <c r="L45" s="13">
        <f>+((($C45+G45)/$C45)-1)*100</f>
        <v>5.4971905702978718</v>
      </c>
      <c r="M45" s="13">
        <f t="shared" ref="M45:N60" si="16">+((($C45+H45)/$C45)-1)*100</f>
        <v>3.6186591820800196</v>
      </c>
      <c r="N45" s="13">
        <f t="shared" si="16"/>
        <v>8.1073488416467008</v>
      </c>
    </row>
    <row r="46" spans="2:15" x14ac:dyDescent="0.3">
      <c r="B46" s="10" t="s">
        <v>23</v>
      </c>
      <c r="C46" s="11">
        <v>721</v>
      </c>
      <c r="D46" s="11">
        <v>693</v>
      </c>
      <c r="E46" s="21"/>
      <c r="F46" s="12">
        <f t="shared" ref="F46:F60" si="17">+D46-C46</f>
        <v>-28</v>
      </c>
      <c r="G46" s="12">
        <v>39.6347440118478</v>
      </c>
      <c r="H46" s="12">
        <v>-71.767768946971302</v>
      </c>
      <c r="I46" s="12">
        <v>4.13302493512355</v>
      </c>
      <c r="J46" s="12"/>
      <c r="K46" s="13">
        <f t="shared" ref="K46:K61" si="18">+((D46/C46)-1)*100</f>
        <v>-3.8834951456310662</v>
      </c>
      <c r="L46" s="13">
        <f t="shared" ref="L46:N61" si="19">+((($C46+G46)/$C46)-1)*100</f>
        <v>5.497190570297894</v>
      </c>
      <c r="M46" s="13">
        <f t="shared" si="16"/>
        <v>-9.9539207970833932</v>
      </c>
      <c r="N46" s="13">
        <f t="shared" si="16"/>
        <v>0.5732350811544551</v>
      </c>
    </row>
    <row r="47" spans="2:15" x14ac:dyDescent="0.3">
      <c r="B47" s="10" t="s">
        <v>24</v>
      </c>
      <c r="C47" s="11">
        <v>1144</v>
      </c>
      <c r="D47" s="11">
        <v>1197</v>
      </c>
      <c r="E47" s="21"/>
      <c r="F47" s="12">
        <f t="shared" si="17"/>
        <v>53</v>
      </c>
      <c r="G47" s="12">
        <v>62.887860124207897</v>
      </c>
      <c r="H47" s="12">
        <v>-85.883543562922796</v>
      </c>
      <c r="I47" s="12">
        <v>75.995683438714806</v>
      </c>
      <c r="J47" s="12"/>
      <c r="K47" s="13">
        <f t="shared" si="18"/>
        <v>4.6328671328671245</v>
      </c>
      <c r="L47" s="13">
        <f t="shared" si="19"/>
        <v>5.497190570297894</v>
      </c>
      <c r="M47" s="13">
        <f t="shared" si="16"/>
        <v>-7.5073027589967474</v>
      </c>
      <c r="N47" s="13">
        <f t="shared" si="16"/>
        <v>6.6429793215659894</v>
      </c>
    </row>
    <row r="48" spans="2:15" x14ac:dyDescent="0.3">
      <c r="B48" s="10" t="s">
        <v>25</v>
      </c>
      <c r="C48" s="11">
        <v>9445</v>
      </c>
      <c r="D48" s="11">
        <v>9823</v>
      </c>
      <c r="E48" s="21"/>
      <c r="F48" s="12">
        <f t="shared" si="17"/>
        <v>378</v>
      </c>
      <c r="G48" s="12">
        <v>519.20964936463599</v>
      </c>
      <c r="H48" s="12">
        <v>-96.456571882088298</v>
      </c>
      <c r="I48" s="12">
        <v>-44.7530774825482</v>
      </c>
      <c r="J48" s="12"/>
      <c r="K48" s="13">
        <f t="shared" si="18"/>
        <v>4.0021175224986827</v>
      </c>
      <c r="L48" s="13">
        <f t="shared" si="19"/>
        <v>5.497190570297894</v>
      </c>
      <c r="M48" s="13">
        <f t="shared" si="16"/>
        <v>-1.0212448055276768</v>
      </c>
      <c r="N48" s="13">
        <f t="shared" si="16"/>
        <v>-0.47382824227155673</v>
      </c>
    </row>
    <row r="49" spans="2:14" x14ac:dyDescent="0.3">
      <c r="B49" s="10" t="s">
        <v>26</v>
      </c>
      <c r="C49" s="11">
        <v>3813</v>
      </c>
      <c r="D49" s="11">
        <v>3907</v>
      </c>
      <c r="E49" s="21"/>
      <c r="F49" s="12">
        <f t="shared" si="17"/>
        <v>94</v>
      </c>
      <c r="G49" s="12">
        <v>209.607876445458</v>
      </c>
      <c r="H49" s="12">
        <v>-239.04504881228399</v>
      </c>
      <c r="I49" s="12">
        <v>123.437172366825</v>
      </c>
      <c r="J49" s="12"/>
      <c r="K49" s="13">
        <f t="shared" si="18"/>
        <v>2.465250458956203</v>
      </c>
      <c r="L49" s="13">
        <f t="shared" si="19"/>
        <v>5.4971905702978718</v>
      </c>
      <c r="M49" s="13">
        <f t="shared" si="16"/>
        <v>-6.2692118754860804</v>
      </c>
      <c r="N49" s="13">
        <f t="shared" si="16"/>
        <v>3.2372717641443671</v>
      </c>
    </row>
    <row r="50" spans="2:14" x14ac:dyDescent="0.3">
      <c r="B50" s="10" t="s">
        <v>27</v>
      </c>
      <c r="C50" s="11">
        <v>460</v>
      </c>
      <c r="D50" s="11">
        <v>514</v>
      </c>
      <c r="E50" s="21"/>
      <c r="F50" s="12">
        <f t="shared" si="17"/>
        <v>54</v>
      </c>
      <c r="G50" s="12">
        <v>25.2870766233703</v>
      </c>
      <c r="H50" s="12">
        <v>1.75430545809856</v>
      </c>
      <c r="I50" s="12">
        <v>26.9586179185311</v>
      </c>
      <c r="J50" s="12"/>
      <c r="K50" s="13">
        <f t="shared" si="18"/>
        <v>11.739130434782608</v>
      </c>
      <c r="L50" s="13">
        <f t="shared" si="19"/>
        <v>5.497190570297894</v>
      </c>
      <c r="M50" s="13">
        <f t="shared" si="16"/>
        <v>0.3813707517605458</v>
      </c>
      <c r="N50" s="13">
        <f t="shared" si="16"/>
        <v>5.8605691127241455</v>
      </c>
    </row>
    <row r="51" spans="2:14" x14ac:dyDescent="0.3">
      <c r="B51" s="10" t="s">
        <v>28</v>
      </c>
      <c r="C51" s="11">
        <v>3069</v>
      </c>
      <c r="D51" s="11">
        <v>3514</v>
      </c>
      <c r="E51" s="21"/>
      <c r="F51" s="12">
        <f t="shared" si="17"/>
        <v>445</v>
      </c>
      <c r="G51" s="12">
        <v>168.70877860244201</v>
      </c>
      <c r="H51" s="12">
        <v>56.0885468425315</v>
      </c>
      <c r="I51" s="12">
        <v>220.20267455502599</v>
      </c>
      <c r="J51" s="12"/>
      <c r="K51" s="13">
        <f t="shared" si="18"/>
        <v>14.499837080482237</v>
      </c>
      <c r="L51" s="13">
        <f t="shared" si="19"/>
        <v>5.497190570297894</v>
      </c>
      <c r="M51" s="13">
        <f t="shared" si="16"/>
        <v>1.827583800668986</v>
      </c>
      <c r="N51" s="13">
        <f t="shared" si="16"/>
        <v>7.1750627095153563</v>
      </c>
    </row>
    <row r="52" spans="2:14" x14ac:dyDescent="0.3">
      <c r="B52" s="10" t="s">
        <v>29</v>
      </c>
      <c r="C52" s="11">
        <v>6084</v>
      </c>
      <c r="D52" s="11">
        <v>6306</v>
      </c>
      <c r="E52" s="21"/>
      <c r="F52" s="12">
        <f t="shared" si="17"/>
        <v>222</v>
      </c>
      <c r="G52" s="12">
        <v>334.44907429692302</v>
      </c>
      <c r="H52" s="12">
        <v>-60.006770523988401</v>
      </c>
      <c r="I52" s="12">
        <v>-52.442303772935198</v>
      </c>
      <c r="J52" s="12"/>
      <c r="K52" s="13">
        <f t="shared" si="18"/>
        <v>3.6489151873767334</v>
      </c>
      <c r="L52" s="13">
        <f t="shared" si="19"/>
        <v>5.4971905702978718</v>
      </c>
      <c r="M52" s="13">
        <f t="shared" si="16"/>
        <v>-0.98630457797481697</v>
      </c>
      <c r="N52" s="13">
        <f t="shared" si="16"/>
        <v>-0.8619708049463326</v>
      </c>
    </row>
    <row r="53" spans="2:14" x14ac:dyDescent="0.3">
      <c r="B53" s="10" t="s">
        <v>30</v>
      </c>
      <c r="C53" s="11">
        <v>3609</v>
      </c>
      <c r="D53" s="11">
        <v>3531</v>
      </c>
      <c r="E53" s="21"/>
      <c r="F53" s="12">
        <f t="shared" si="17"/>
        <v>-78</v>
      </c>
      <c r="G53" s="12">
        <v>198.393607682051</v>
      </c>
      <c r="H53" s="12">
        <v>31.040069577963902</v>
      </c>
      <c r="I53" s="12">
        <v>-307.43367726001497</v>
      </c>
      <c r="J53" s="12"/>
      <c r="K53" s="13">
        <f t="shared" si="18"/>
        <v>-2.1612635078969267</v>
      </c>
      <c r="L53" s="13">
        <f t="shared" si="19"/>
        <v>5.497190570297894</v>
      </c>
      <c r="M53" s="13">
        <f t="shared" si="16"/>
        <v>0.86007397001839347</v>
      </c>
      <c r="N53" s="13">
        <f t="shared" si="16"/>
        <v>-8.5185280482132146</v>
      </c>
    </row>
    <row r="54" spans="2:14" x14ac:dyDescent="0.3">
      <c r="B54" s="10" t="s">
        <v>31</v>
      </c>
      <c r="C54" s="11">
        <v>1975</v>
      </c>
      <c r="D54" s="11">
        <v>2131</v>
      </c>
      <c r="E54" s="21"/>
      <c r="F54" s="12">
        <f t="shared" si="17"/>
        <v>156</v>
      </c>
      <c r="G54" s="12">
        <v>108.569513763383</v>
      </c>
      <c r="H54" s="12">
        <v>20.280108708180698</v>
      </c>
      <c r="I54" s="12">
        <v>27.150377528435701</v>
      </c>
      <c r="J54" s="12"/>
      <c r="K54" s="13">
        <f t="shared" si="18"/>
        <v>7.8987341772151831</v>
      </c>
      <c r="L54" s="13">
        <f t="shared" si="19"/>
        <v>5.4971905702978718</v>
      </c>
      <c r="M54" s="13">
        <f t="shared" si="16"/>
        <v>1.026840947249652</v>
      </c>
      <c r="N54" s="13">
        <f t="shared" si="16"/>
        <v>1.3747026596676371</v>
      </c>
    </row>
    <row r="55" spans="2:14" x14ac:dyDescent="0.3">
      <c r="B55" s="10" t="s">
        <v>32</v>
      </c>
      <c r="C55" s="11">
        <v>367</v>
      </c>
      <c r="D55" s="11">
        <v>342</v>
      </c>
      <c r="E55" s="21"/>
      <c r="F55" s="12">
        <f t="shared" si="17"/>
        <v>-25</v>
      </c>
      <c r="G55" s="12">
        <v>20.174689392993201</v>
      </c>
      <c r="H55" s="12">
        <v>-16.335172297484998</v>
      </c>
      <c r="I55" s="12">
        <v>-28.839517095508199</v>
      </c>
      <c r="J55" s="12"/>
      <c r="K55" s="13">
        <f t="shared" si="18"/>
        <v>-6.8119891008174394</v>
      </c>
      <c r="L55" s="13">
        <f t="shared" si="19"/>
        <v>5.4971905702978718</v>
      </c>
      <c r="M55" s="13">
        <f t="shared" si="16"/>
        <v>-4.4510006260177093</v>
      </c>
      <c r="N55" s="13">
        <f t="shared" si="16"/>
        <v>-7.8581790450976019</v>
      </c>
    </row>
    <row r="56" spans="2:14" x14ac:dyDescent="0.3">
      <c r="B56" s="10" t="s">
        <v>33</v>
      </c>
      <c r="C56" s="11">
        <v>735</v>
      </c>
      <c r="D56" s="11">
        <v>781</v>
      </c>
      <c r="E56" s="21"/>
      <c r="F56" s="12">
        <f t="shared" si="17"/>
        <v>46</v>
      </c>
      <c r="G56" s="12">
        <v>40.404350691689501</v>
      </c>
      <c r="H56" s="12">
        <v>10.870297181581501</v>
      </c>
      <c r="I56" s="12">
        <v>-5.2746478732710598</v>
      </c>
      <c r="J56" s="12"/>
      <c r="K56" s="13">
        <f t="shared" si="18"/>
        <v>6.2585034013605378</v>
      </c>
      <c r="L56" s="13">
        <f t="shared" si="19"/>
        <v>5.497190570297894</v>
      </c>
      <c r="M56" s="13">
        <f t="shared" si="16"/>
        <v>1.4789519974940823</v>
      </c>
      <c r="N56" s="13">
        <f t="shared" si="16"/>
        <v>-0.71763916643143855</v>
      </c>
    </row>
    <row r="57" spans="2:14" x14ac:dyDescent="0.3">
      <c r="B57" s="10" t="s">
        <v>34</v>
      </c>
      <c r="C57" s="11">
        <v>537</v>
      </c>
      <c r="D57" s="11">
        <v>641</v>
      </c>
      <c r="E57" s="21"/>
      <c r="F57" s="12">
        <f t="shared" si="17"/>
        <v>104</v>
      </c>
      <c r="G57" s="12">
        <v>29.5199133624997</v>
      </c>
      <c r="H57" s="12">
        <v>5.3000955237653002</v>
      </c>
      <c r="I57" s="12">
        <v>69.1799911137349</v>
      </c>
      <c r="J57" s="12"/>
      <c r="K57" s="13">
        <f t="shared" si="18"/>
        <v>19.366852886405962</v>
      </c>
      <c r="L57" s="13">
        <f t="shared" si="19"/>
        <v>5.497190570297894</v>
      </c>
      <c r="M57" s="13">
        <f t="shared" si="16"/>
        <v>0.98698240666021952</v>
      </c>
      <c r="N57" s="13">
        <f t="shared" si="16"/>
        <v>12.882679909447848</v>
      </c>
    </row>
    <row r="58" spans="2:14" x14ac:dyDescent="0.3">
      <c r="B58" s="10" t="s">
        <v>35</v>
      </c>
      <c r="C58" s="11">
        <v>4398</v>
      </c>
      <c r="D58" s="11">
        <v>4644</v>
      </c>
      <c r="E58" s="21"/>
      <c r="F58" s="12">
        <f t="shared" si="17"/>
        <v>246</v>
      </c>
      <c r="G58" s="12">
        <v>241.76644128170099</v>
      </c>
      <c r="H58" s="12">
        <v>59.818428306925398</v>
      </c>
      <c r="I58" s="12">
        <v>-55.584869588626901</v>
      </c>
      <c r="J58" s="12"/>
      <c r="K58" s="13">
        <f t="shared" si="18"/>
        <v>5.5934515688949471</v>
      </c>
      <c r="L58" s="13">
        <f t="shared" si="19"/>
        <v>5.497190570297894</v>
      </c>
      <c r="M58" s="13">
        <f t="shared" si="16"/>
        <v>1.3601279742366135</v>
      </c>
      <c r="N58" s="13">
        <f t="shared" si="16"/>
        <v>-1.2638669756395382</v>
      </c>
    </row>
    <row r="59" spans="2:14" x14ac:dyDescent="0.3">
      <c r="B59" s="10" t="s">
        <v>36</v>
      </c>
      <c r="C59" s="11">
        <v>5412</v>
      </c>
      <c r="D59" s="11">
        <v>5544</v>
      </c>
      <c r="E59" s="21"/>
      <c r="F59" s="12">
        <f t="shared" si="17"/>
        <v>132</v>
      </c>
      <c r="G59" s="12">
        <v>297.50795366452201</v>
      </c>
      <c r="H59" s="12">
        <v>-47.840350211746298</v>
      </c>
      <c r="I59" s="12">
        <v>-117.667603452775</v>
      </c>
      <c r="J59" s="12"/>
      <c r="K59" s="13">
        <f t="shared" si="18"/>
        <v>2.4390243902439046</v>
      </c>
      <c r="L59" s="13">
        <f t="shared" si="19"/>
        <v>5.497190570297894</v>
      </c>
      <c r="M59" s="13">
        <f t="shared" si="16"/>
        <v>-0.88396803791105372</v>
      </c>
      <c r="N59" s="13">
        <f t="shared" si="16"/>
        <v>-2.1741981421429357</v>
      </c>
    </row>
    <row r="60" spans="2:14" x14ac:dyDescent="0.3">
      <c r="B60" s="10" t="s">
        <v>37</v>
      </c>
      <c r="C60" s="11">
        <v>1524</v>
      </c>
      <c r="D60" s="11">
        <v>1644</v>
      </c>
      <c r="E60" s="21"/>
      <c r="F60" s="12">
        <f t="shared" si="17"/>
        <v>120</v>
      </c>
      <c r="G60" s="12">
        <v>83.777184291339907</v>
      </c>
      <c r="H60" s="12">
        <v>20.044783371125899</v>
      </c>
      <c r="I60" s="12">
        <v>16.178032337534098</v>
      </c>
      <c r="J60" s="12"/>
      <c r="K60" s="13">
        <f t="shared" si="18"/>
        <v>7.8740157480315043</v>
      </c>
      <c r="L60" s="13">
        <f t="shared" si="19"/>
        <v>5.497190570297894</v>
      </c>
      <c r="M60" s="13">
        <f t="shared" si="16"/>
        <v>1.3152744994177068</v>
      </c>
      <c r="N60" s="13">
        <f t="shared" si="16"/>
        <v>1.0615506783159034</v>
      </c>
    </row>
    <row r="61" spans="2:14" x14ac:dyDescent="0.3">
      <c r="B61" s="14" t="s">
        <v>38</v>
      </c>
      <c r="C61" s="15">
        <f>SUM(C45:C60)</f>
        <v>43862</v>
      </c>
      <c r="D61" s="15">
        <f>SUM(D45:D60)</f>
        <v>45879</v>
      </c>
      <c r="E61" s="16"/>
      <c r="F61" s="17">
        <f>SUM(F45:F60)</f>
        <v>2017</v>
      </c>
      <c r="G61" s="17">
        <f>SUM(G45:G60)</f>
        <v>2411.1777279440594</v>
      </c>
      <c r="H61" s="17">
        <f>SUM(H45:H60)</f>
        <v>-391.54842052127805</v>
      </c>
      <c r="I61" s="17">
        <f>SUM(I45:I60)</f>
        <v>-2.6293074227846844</v>
      </c>
      <c r="J61" s="12"/>
      <c r="K61" s="18">
        <f t="shared" si="18"/>
        <v>4.5985135196753513</v>
      </c>
      <c r="L61" s="18">
        <f t="shared" si="19"/>
        <v>5.497190570297894</v>
      </c>
      <c r="M61" s="18">
        <f t="shared" si="19"/>
        <v>-0.89268255100377614</v>
      </c>
      <c r="N61" s="18">
        <f t="shared" si="19"/>
        <v>-5.9944996187777377E-3</v>
      </c>
    </row>
    <row r="64" spans="2:14" ht="24" customHeight="1" x14ac:dyDescent="0.4">
      <c r="B64" s="35" t="s">
        <v>14</v>
      </c>
      <c r="C64" s="35"/>
      <c r="D64" s="35"/>
    </row>
    <row r="65" spans="2:14" ht="19.5" x14ac:dyDescent="0.35">
      <c r="C65" s="28" t="s">
        <v>1</v>
      </c>
      <c r="D65" s="28"/>
      <c r="F65" s="4" t="s">
        <v>2</v>
      </c>
      <c r="K65" s="4" t="s">
        <v>3</v>
      </c>
    </row>
    <row r="66" spans="2:14" x14ac:dyDescent="0.3">
      <c r="C66" s="32" t="s">
        <v>4</v>
      </c>
      <c r="D66" s="32" t="s">
        <v>5</v>
      </c>
      <c r="E66" s="5"/>
      <c r="F66" s="34" t="s">
        <v>6</v>
      </c>
      <c r="G66" s="31" t="s">
        <v>7</v>
      </c>
      <c r="H66" s="31"/>
      <c r="I66" s="31"/>
      <c r="J66" s="6"/>
      <c r="K66" s="29" t="s">
        <v>6</v>
      </c>
      <c r="L66" s="31" t="s">
        <v>7</v>
      </c>
      <c r="M66" s="31"/>
      <c r="N66" s="31"/>
    </row>
    <row r="67" spans="2:14" x14ac:dyDescent="0.3">
      <c r="B67" s="7" t="s">
        <v>21</v>
      </c>
      <c r="C67" s="33"/>
      <c r="D67" s="33"/>
      <c r="E67" s="5"/>
      <c r="F67" s="33"/>
      <c r="G67" s="19" t="s">
        <v>9</v>
      </c>
      <c r="H67" s="26" t="s">
        <v>10</v>
      </c>
      <c r="I67" s="19" t="s">
        <v>11</v>
      </c>
      <c r="J67" s="9"/>
      <c r="K67" s="30"/>
      <c r="L67" s="19" t="s">
        <v>9</v>
      </c>
      <c r="M67" s="26" t="s">
        <v>10</v>
      </c>
      <c r="N67" s="19" t="s">
        <v>11</v>
      </c>
    </row>
    <row r="68" spans="2:14" x14ac:dyDescent="0.3">
      <c r="B68" s="10" t="s">
        <v>22</v>
      </c>
      <c r="C68" s="11">
        <v>702</v>
      </c>
      <c r="D68" s="11">
        <v>815</v>
      </c>
      <c r="E68" s="21"/>
      <c r="F68" s="12">
        <f>+D68-C68</f>
        <v>113</v>
      </c>
      <c r="G68" s="12">
        <v>38.590277803491198</v>
      </c>
      <c r="H68" s="12">
        <v>22.500970820348499</v>
      </c>
      <c r="I68" s="12">
        <v>51.908751376160197</v>
      </c>
      <c r="J68" s="12"/>
      <c r="K68" s="13">
        <f>+((D68/C68)-1)*100</f>
        <v>16.096866096866091</v>
      </c>
      <c r="L68" s="13">
        <f>+((($C68+G68)/$C68)-1)*100</f>
        <v>5.497190570297894</v>
      </c>
      <c r="M68" s="13">
        <f t="shared" ref="M68:N83" si="20">+((($C68+H68)/$C68)-1)*100</f>
        <v>3.2052664986251367</v>
      </c>
      <c r="N68" s="13">
        <f t="shared" si="20"/>
        <v>7.3944090279430608</v>
      </c>
    </row>
    <row r="69" spans="2:14" x14ac:dyDescent="0.3">
      <c r="B69" s="10" t="s">
        <v>24</v>
      </c>
      <c r="C69" s="11">
        <v>90</v>
      </c>
      <c r="D69" s="11">
        <v>106</v>
      </c>
      <c r="E69" s="21"/>
      <c r="F69" s="12">
        <f t="shared" ref="F69:F82" si="21">+D69-C69</f>
        <v>16</v>
      </c>
      <c r="G69" s="12">
        <v>4.9474715132681002</v>
      </c>
      <c r="H69" s="12">
        <v>-2.57955063045162</v>
      </c>
      <c r="I69" s="12">
        <v>13.632079117183499</v>
      </c>
      <c r="J69" s="12"/>
      <c r="K69" s="13">
        <f t="shared" ref="K69:K83" si="22">+((D69/C69)-1)*100</f>
        <v>17.777777777777782</v>
      </c>
      <c r="L69" s="13">
        <f t="shared" ref="L69:L83" si="23">+((($C69+G69)/$C69)-1)*100</f>
        <v>5.497190570297894</v>
      </c>
      <c r="M69" s="13">
        <f t="shared" si="20"/>
        <v>-2.8661673671684706</v>
      </c>
      <c r="N69" s="13">
        <f t="shared" si="20"/>
        <v>15.146754574648336</v>
      </c>
    </row>
    <row r="70" spans="2:14" x14ac:dyDescent="0.3">
      <c r="B70" s="10" t="s">
        <v>25</v>
      </c>
      <c r="C70" s="11">
        <v>24</v>
      </c>
      <c r="D70" s="11">
        <v>22</v>
      </c>
      <c r="E70" s="21"/>
      <c r="F70" s="12">
        <f t="shared" si="21"/>
        <v>-2</v>
      </c>
      <c r="G70" s="12">
        <v>1.3193257368714899</v>
      </c>
      <c r="H70" s="12">
        <v>5.9956654539733999E-2</v>
      </c>
      <c r="I70" s="12">
        <v>-3.3792823914112202</v>
      </c>
      <c r="J70" s="12"/>
      <c r="K70" s="13">
        <f t="shared" si="22"/>
        <v>-8.3333333333333375</v>
      </c>
      <c r="L70" s="13">
        <f t="shared" si="23"/>
        <v>5.4971905702978718</v>
      </c>
      <c r="M70" s="13">
        <f t="shared" si="20"/>
        <v>0.2498193939155513</v>
      </c>
      <c r="N70" s="13">
        <f t="shared" si="20"/>
        <v>-14.080343297546749</v>
      </c>
    </row>
    <row r="71" spans="2:14" x14ac:dyDescent="0.3">
      <c r="B71" s="10" t="s">
        <v>26</v>
      </c>
      <c r="C71" s="11">
        <v>608</v>
      </c>
      <c r="D71" s="11">
        <v>574</v>
      </c>
      <c r="E71" s="21"/>
      <c r="F71" s="12">
        <f t="shared" si="21"/>
        <v>-34</v>
      </c>
      <c r="G71" s="12">
        <v>33.422918667411103</v>
      </c>
      <c r="H71" s="12">
        <v>-42.973007344142196</v>
      </c>
      <c r="I71" s="12">
        <v>-24.4499113232689</v>
      </c>
      <c r="J71" s="12"/>
      <c r="K71" s="13">
        <f t="shared" si="22"/>
        <v>-5.5921052631578982</v>
      </c>
      <c r="L71" s="13">
        <f t="shared" si="23"/>
        <v>5.4971905702978718</v>
      </c>
      <c r="M71" s="13">
        <f t="shared" si="20"/>
        <v>-7.0679288394970623</v>
      </c>
      <c r="N71" s="13">
        <f t="shared" si="20"/>
        <v>-4.0213669939586971</v>
      </c>
    </row>
    <row r="72" spans="2:14" x14ac:dyDescent="0.3">
      <c r="B72" s="10" t="s">
        <v>27</v>
      </c>
      <c r="C72" s="11">
        <v>547</v>
      </c>
      <c r="D72" s="11">
        <v>580</v>
      </c>
      <c r="E72" s="21"/>
      <c r="F72" s="12">
        <f t="shared" si="21"/>
        <v>33</v>
      </c>
      <c r="G72" s="12">
        <v>30.069632419529398</v>
      </c>
      <c r="H72" s="12">
        <v>-20.754445071737901</v>
      </c>
      <c r="I72" s="12">
        <v>23.6848126522084</v>
      </c>
      <c r="J72" s="12"/>
      <c r="K72" s="13">
        <f t="shared" si="22"/>
        <v>6.0329067641681888</v>
      </c>
      <c r="L72" s="13">
        <f t="shared" si="23"/>
        <v>5.4971905702978718</v>
      </c>
      <c r="M72" s="13">
        <f t="shared" si="20"/>
        <v>-3.7942312745407492</v>
      </c>
      <c r="N72" s="13">
        <f t="shared" si="20"/>
        <v>4.3299474684110439</v>
      </c>
    </row>
    <row r="73" spans="2:14" x14ac:dyDescent="0.3">
      <c r="B73" s="10" t="s">
        <v>28</v>
      </c>
      <c r="C73" s="11">
        <v>1794</v>
      </c>
      <c r="D73" s="11">
        <v>2035</v>
      </c>
      <c r="E73" s="21"/>
      <c r="F73" s="12">
        <f t="shared" si="21"/>
        <v>241</v>
      </c>
      <c r="G73" s="12">
        <v>98.619598831144103</v>
      </c>
      <c r="H73" s="12">
        <v>34.786561774888298</v>
      </c>
      <c r="I73" s="12">
        <v>107.593839393967</v>
      </c>
      <c r="J73" s="12"/>
      <c r="K73" s="13">
        <f t="shared" si="22"/>
        <v>13.433667781493863</v>
      </c>
      <c r="L73" s="13">
        <f t="shared" si="23"/>
        <v>5.4971905702978718</v>
      </c>
      <c r="M73" s="13">
        <f t="shared" si="20"/>
        <v>1.9390502661587705</v>
      </c>
      <c r="N73" s="13">
        <f t="shared" si="20"/>
        <v>5.9974269450371764</v>
      </c>
    </row>
    <row r="74" spans="2:14" x14ac:dyDescent="0.3">
      <c r="B74" s="10" t="s">
        <v>29</v>
      </c>
      <c r="C74" s="11">
        <v>3356</v>
      </c>
      <c r="D74" s="11">
        <v>3761</v>
      </c>
      <c r="E74" s="21"/>
      <c r="F74" s="12">
        <f t="shared" si="21"/>
        <v>405</v>
      </c>
      <c r="G74" s="12">
        <v>184.485715539197</v>
      </c>
      <c r="H74" s="12">
        <v>-14.1709087829511</v>
      </c>
      <c r="I74" s="12">
        <v>234.68519324375299</v>
      </c>
      <c r="J74" s="12"/>
      <c r="K74" s="13">
        <f t="shared" si="22"/>
        <v>12.067938021454117</v>
      </c>
      <c r="L74" s="13">
        <f t="shared" si="23"/>
        <v>5.4971905702978718</v>
      </c>
      <c r="M74" s="13">
        <f t="shared" si="20"/>
        <v>-0.42225592321070149</v>
      </c>
      <c r="N74" s="13">
        <f t="shared" si="20"/>
        <v>6.9930033743669018</v>
      </c>
    </row>
    <row r="75" spans="2:14" x14ac:dyDescent="0.3">
      <c r="B75" s="10" t="s">
        <v>30</v>
      </c>
      <c r="C75" s="11">
        <v>648</v>
      </c>
      <c r="D75" s="11">
        <v>657</v>
      </c>
      <c r="E75" s="21"/>
      <c r="F75" s="12">
        <f t="shared" si="21"/>
        <v>9</v>
      </c>
      <c r="G75" s="12">
        <v>35.6217948955303</v>
      </c>
      <c r="H75" s="12">
        <v>-52.093059809541998</v>
      </c>
      <c r="I75" s="12">
        <v>25.471264914011702</v>
      </c>
      <c r="J75" s="12"/>
      <c r="K75" s="13">
        <f t="shared" si="22"/>
        <v>1.388888888888884</v>
      </c>
      <c r="L75" s="13">
        <f t="shared" si="23"/>
        <v>5.497190570297894</v>
      </c>
      <c r="M75" s="13">
        <f t="shared" si="20"/>
        <v>-8.0390524397441325</v>
      </c>
      <c r="N75" s="13">
        <f t="shared" si="20"/>
        <v>3.9307507583351331</v>
      </c>
    </row>
    <row r="76" spans="2:14" x14ac:dyDescent="0.3">
      <c r="B76" s="10" t="s">
        <v>31</v>
      </c>
      <c r="C76" s="11">
        <v>1832</v>
      </c>
      <c r="D76" s="11">
        <v>1956</v>
      </c>
      <c r="E76" s="21"/>
      <c r="F76" s="12">
        <f t="shared" si="21"/>
        <v>124</v>
      </c>
      <c r="G76" s="12">
        <v>100.708531247857</v>
      </c>
      <c r="H76" s="12">
        <v>35.159005938358199</v>
      </c>
      <c r="I76" s="12">
        <v>-11.8675371862156</v>
      </c>
      <c r="J76" s="12"/>
      <c r="K76" s="13">
        <f t="shared" si="22"/>
        <v>6.7685589519650646</v>
      </c>
      <c r="L76" s="13">
        <f t="shared" si="23"/>
        <v>5.4971905702978718</v>
      </c>
      <c r="M76" s="13">
        <f t="shared" si="20"/>
        <v>1.9191597127924842</v>
      </c>
      <c r="N76" s="13">
        <f t="shared" si="20"/>
        <v>-0.64779133112530252</v>
      </c>
    </row>
    <row r="77" spans="2:14" x14ac:dyDescent="0.3">
      <c r="B77" s="10" t="s">
        <v>32</v>
      </c>
      <c r="C77" s="11">
        <v>89</v>
      </c>
      <c r="D77" s="11">
        <v>107</v>
      </c>
      <c r="E77" s="21"/>
      <c r="F77" s="12">
        <f t="shared" si="21"/>
        <v>18</v>
      </c>
      <c r="G77" s="12">
        <v>4.8924996075651199</v>
      </c>
      <c r="H77" s="12">
        <v>3.1884508762848802</v>
      </c>
      <c r="I77" s="12">
        <v>9.9190495161499896</v>
      </c>
      <c r="J77" s="12"/>
      <c r="K77" s="13">
        <f t="shared" si="22"/>
        <v>20.2247191011236</v>
      </c>
      <c r="L77" s="13">
        <f t="shared" si="23"/>
        <v>5.4971905702978718</v>
      </c>
      <c r="M77" s="13">
        <f t="shared" si="20"/>
        <v>3.5825290744773808</v>
      </c>
      <c r="N77" s="13">
        <f t="shared" si="20"/>
        <v>11.144999456348303</v>
      </c>
    </row>
    <row r="78" spans="2:14" x14ac:dyDescent="0.3">
      <c r="B78" s="10" t="s">
        <v>33</v>
      </c>
      <c r="C78" s="11">
        <v>347</v>
      </c>
      <c r="D78" s="11">
        <v>361</v>
      </c>
      <c r="E78" s="21"/>
      <c r="F78" s="12">
        <f t="shared" si="21"/>
        <v>14</v>
      </c>
      <c r="G78" s="12">
        <v>19.0752512789336</v>
      </c>
      <c r="H78" s="12">
        <v>-2.28333191254556</v>
      </c>
      <c r="I78" s="12">
        <v>-2.7919193663881101</v>
      </c>
      <c r="J78" s="12"/>
      <c r="K78" s="13">
        <f t="shared" si="22"/>
        <v>4.0345821325648457</v>
      </c>
      <c r="L78" s="13">
        <f t="shared" si="23"/>
        <v>5.4971905702978718</v>
      </c>
      <c r="M78" s="13">
        <f t="shared" si="20"/>
        <v>-0.65802072407653567</v>
      </c>
      <c r="N78" s="13">
        <f t="shared" si="20"/>
        <v>-0.80458771365652382</v>
      </c>
    </row>
    <row r="79" spans="2:14" x14ac:dyDescent="0.3">
      <c r="B79" s="10" t="s">
        <v>34</v>
      </c>
      <c r="C79" s="11">
        <v>289</v>
      </c>
      <c r="D79" s="11">
        <v>290</v>
      </c>
      <c r="E79" s="21"/>
      <c r="F79" s="12">
        <f t="shared" si="21"/>
        <v>1</v>
      </c>
      <c r="G79" s="12">
        <v>15.8868807481609</v>
      </c>
      <c r="H79" s="12">
        <v>20.610215237847601</v>
      </c>
      <c r="I79" s="12">
        <v>-35.497095986008503</v>
      </c>
      <c r="J79" s="12"/>
      <c r="K79" s="13">
        <f t="shared" si="22"/>
        <v>0.34602076124568004</v>
      </c>
      <c r="L79" s="13">
        <f t="shared" si="23"/>
        <v>5.4971905702978718</v>
      </c>
      <c r="M79" s="13">
        <f t="shared" si="20"/>
        <v>7.1315623660372474</v>
      </c>
      <c r="N79" s="13">
        <f t="shared" si="20"/>
        <v>-12.28273217508945</v>
      </c>
    </row>
    <row r="80" spans="2:14" x14ac:dyDescent="0.3">
      <c r="B80" s="10" t="s">
        <v>35</v>
      </c>
      <c r="C80" s="11">
        <v>1365</v>
      </c>
      <c r="D80" s="11">
        <v>1612</v>
      </c>
      <c r="E80" s="21"/>
      <c r="F80" s="12">
        <f t="shared" si="21"/>
        <v>247</v>
      </c>
      <c r="G80" s="12">
        <v>75.036651284566204</v>
      </c>
      <c r="H80" s="12">
        <v>20.888525349661101</v>
      </c>
      <c r="I80" s="12">
        <v>151.074823365772</v>
      </c>
      <c r="J80" s="12"/>
      <c r="K80" s="13">
        <f t="shared" si="22"/>
        <v>18.095238095238098</v>
      </c>
      <c r="L80" s="13">
        <f t="shared" si="23"/>
        <v>5.497190570297894</v>
      </c>
      <c r="M80" s="13">
        <f t="shared" si="20"/>
        <v>1.5302948974110553</v>
      </c>
      <c r="N80" s="13">
        <f t="shared" si="20"/>
        <v>11.067752627529082</v>
      </c>
    </row>
    <row r="81" spans="2:14" x14ac:dyDescent="0.3">
      <c r="B81" s="10" t="s">
        <v>36</v>
      </c>
      <c r="C81" s="11">
        <v>1637</v>
      </c>
      <c r="D81" s="11">
        <v>1753</v>
      </c>
      <c r="E81" s="21"/>
      <c r="F81" s="12">
        <f t="shared" si="21"/>
        <v>116</v>
      </c>
      <c r="G81" s="12">
        <v>89.989009635776497</v>
      </c>
      <c r="H81" s="12">
        <v>-29.397564233620201</v>
      </c>
      <c r="I81" s="12">
        <v>55.408554597843697</v>
      </c>
      <c r="J81" s="12"/>
      <c r="K81" s="13">
        <f t="shared" si="22"/>
        <v>7.0861331704337172</v>
      </c>
      <c r="L81" s="13">
        <f t="shared" si="23"/>
        <v>5.497190570297894</v>
      </c>
      <c r="M81" s="13">
        <f t="shared" si="20"/>
        <v>-1.795819440050106</v>
      </c>
      <c r="N81" s="13">
        <f t="shared" si="20"/>
        <v>3.3847620401859402</v>
      </c>
    </row>
    <row r="82" spans="2:14" x14ac:dyDescent="0.3">
      <c r="B82" s="10" t="s">
        <v>37</v>
      </c>
      <c r="C82" s="11">
        <v>867</v>
      </c>
      <c r="D82" s="11">
        <v>975</v>
      </c>
      <c r="E82" s="21"/>
      <c r="F82" s="12">
        <f t="shared" si="21"/>
        <v>108</v>
      </c>
      <c r="G82" s="12">
        <v>47.660642244482702</v>
      </c>
      <c r="H82" s="12">
        <v>35.392392829487299</v>
      </c>
      <c r="I82" s="12">
        <v>24.9469649260298</v>
      </c>
      <c r="J82" s="12"/>
      <c r="K82" s="13">
        <f t="shared" si="22"/>
        <v>12.456747404844283</v>
      </c>
      <c r="L82" s="13">
        <f t="shared" si="23"/>
        <v>5.497190570297894</v>
      </c>
      <c r="M82" s="13">
        <f t="shared" si="20"/>
        <v>4.0821675697217286</v>
      </c>
      <c r="N82" s="13">
        <f t="shared" si="20"/>
        <v>2.8773892648246591</v>
      </c>
    </row>
    <row r="83" spans="2:14" x14ac:dyDescent="0.3">
      <c r="B83" s="14" t="s">
        <v>38</v>
      </c>
      <c r="C83" s="15">
        <f>SUM(C67:C82)</f>
        <v>14195</v>
      </c>
      <c r="D83" s="15">
        <f>SUM(D67:D82)</f>
        <v>15604</v>
      </c>
      <c r="E83" s="16"/>
      <c r="F83" s="17">
        <f>SUM(F67:F82)</f>
        <v>1409</v>
      </c>
      <c r="G83" s="17">
        <f>SUM(G67:G82)</f>
        <v>780.32620145378473</v>
      </c>
      <c r="H83" s="17">
        <f>SUM(H67:H82)</f>
        <v>8.334211696425033</v>
      </c>
      <c r="I83" s="17">
        <f>SUM(I67:I82)</f>
        <v>620.33958684978688</v>
      </c>
      <c r="J83" s="12"/>
      <c r="K83" s="18">
        <f t="shared" si="22"/>
        <v>9.9260302923564581</v>
      </c>
      <c r="L83" s="18">
        <f t="shared" si="23"/>
        <v>5.497190570297894</v>
      </c>
      <c r="M83" s="18">
        <f t="shared" si="20"/>
        <v>5.8712305011798804E-2</v>
      </c>
      <c r="N83" s="18">
        <f t="shared" si="20"/>
        <v>4.370127417046743</v>
      </c>
    </row>
    <row r="84" spans="2:14" x14ac:dyDescent="0.3">
      <c r="K84" s="22"/>
      <c r="L84" s="22"/>
      <c r="M84" s="22"/>
      <c r="N84" s="22"/>
    </row>
    <row r="86" spans="2:14" ht="24" customHeight="1" x14ac:dyDescent="0.4">
      <c r="B86" s="35" t="s">
        <v>44</v>
      </c>
      <c r="C86" s="35"/>
      <c r="D86" s="35"/>
    </row>
    <row r="87" spans="2:14" ht="19.5" x14ac:dyDescent="0.35">
      <c r="C87" s="28" t="s">
        <v>1</v>
      </c>
      <c r="D87" s="28"/>
      <c r="F87" s="4" t="s">
        <v>2</v>
      </c>
      <c r="K87" s="4" t="s">
        <v>3</v>
      </c>
    </row>
    <row r="88" spans="2:14" x14ac:dyDescent="0.3">
      <c r="C88" s="32" t="s">
        <v>4</v>
      </c>
      <c r="D88" s="32" t="s">
        <v>5</v>
      </c>
      <c r="E88" s="5"/>
      <c r="F88" s="34" t="s">
        <v>6</v>
      </c>
      <c r="G88" s="31" t="s">
        <v>7</v>
      </c>
      <c r="H88" s="31"/>
      <c r="I88" s="31"/>
      <c r="J88" s="6"/>
      <c r="K88" s="29" t="s">
        <v>6</v>
      </c>
      <c r="L88" s="31" t="s">
        <v>7</v>
      </c>
      <c r="M88" s="31"/>
      <c r="N88" s="31"/>
    </row>
    <row r="89" spans="2:14" x14ac:dyDescent="0.3">
      <c r="B89" s="7" t="s">
        <v>21</v>
      </c>
      <c r="C89" s="33"/>
      <c r="D89" s="33"/>
      <c r="E89" s="5"/>
      <c r="F89" s="33"/>
      <c r="G89" s="19" t="s">
        <v>9</v>
      </c>
      <c r="H89" s="26" t="s">
        <v>10</v>
      </c>
      <c r="I89" s="19" t="s">
        <v>11</v>
      </c>
      <c r="J89" s="9"/>
      <c r="K89" s="30"/>
      <c r="L89" s="19" t="s">
        <v>9</v>
      </c>
      <c r="M89" s="26" t="s">
        <v>10</v>
      </c>
      <c r="N89" s="19" t="s">
        <v>11</v>
      </c>
    </row>
    <row r="90" spans="2:14" x14ac:dyDescent="0.3">
      <c r="B90" s="10" t="s">
        <v>22</v>
      </c>
      <c r="C90" s="11">
        <v>707</v>
      </c>
      <c r="D90" s="11">
        <v>693</v>
      </c>
      <c r="E90" s="21"/>
      <c r="F90" s="12">
        <f t="shared" ref="F90:F104" si="24">+D90-C90</f>
        <v>-14</v>
      </c>
      <c r="G90" s="12">
        <v>38.865137332006</v>
      </c>
      <c r="H90" s="12">
        <v>8.71836698725871</v>
      </c>
      <c r="I90" s="12">
        <v>-61.583504319264797</v>
      </c>
      <c r="J90" s="12"/>
      <c r="K90" s="13">
        <f>+((D90/C90)-1)*100</f>
        <v>-1.980198019801982</v>
      </c>
      <c r="L90" s="13">
        <f>+((($C90+G90)/$C90)-1)*100</f>
        <v>5.497190570297894</v>
      </c>
      <c r="M90" s="13">
        <f t="shared" ref="M90:N105" si="25">+((($C90+H90)/$C90)-1)*100</f>
        <v>1.2331495031483231</v>
      </c>
      <c r="N90" s="13">
        <f t="shared" si="25"/>
        <v>-8.7105380932481999</v>
      </c>
    </row>
    <row r="91" spans="2:14" x14ac:dyDescent="0.3">
      <c r="B91" s="10" t="s">
        <v>24</v>
      </c>
      <c r="C91" s="11">
        <v>133</v>
      </c>
      <c r="D91" s="11">
        <v>99</v>
      </c>
      <c r="E91" s="21"/>
      <c r="F91" s="12">
        <f t="shared" si="24"/>
        <v>-34</v>
      </c>
      <c r="G91" s="12">
        <v>7.3112634584961897</v>
      </c>
      <c r="H91" s="12">
        <v>-4.8413317941559599</v>
      </c>
      <c r="I91" s="12">
        <v>-36.469931664340201</v>
      </c>
      <c r="J91" s="12"/>
      <c r="K91" s="13">
        <f t="shared" ref="K91:K149" si="26">+((D91/C91)-1)*100</f>
        <v>-25.563909774436087</v>
      </c>
      <c r="L91" s="13">
        <f t="shared" ref="L91:N126" si="27">+((($C91+G91)/$C91)-1)*100</f>
        <v>5.497190570297894</v>
      </c>
      <c r="M91" s="13">
        <f t="shared" si="25"/>
        <v>-3.6400990933503463</v>
      </c>
      <c r="N91" s="13">
        <f t="shared" si="25"/>
        <v>-27.421001251383615</v>
      </c>
    </row>
    <row r="92" spans="2:14" x14ac:dyDescent="0.3">
      <c r="B92" s="10" t="s">
        <v>25</v>
      </c>
      <c r="C92" s="11">
        <v>0</v>
      </c>
      <c r="D92" s="11">
        <v>2</v>
      </c>
      <c r="E92" s="21"/>
      <c r="F92" s="12">
        <f t="shared" si="24"/>
        <v>2</v>
      </c>
      <c r="G92" s="12">
        <v>0</v>
      </c>
      <c r="H92" s="12">
        <v>0</v>
      </c>
      <c r="I92" s="12">
        <v>2</v>
      </c>
      <c r="J92" s="12"/>
      <c r="K92" s="13"/>
      <c r="L92" s="13"/>
      <c r="M92" s="13"/>
      <c r="N92" s="13"/>
    </row>
    <row r="93" spans="2:14" x14ac:dyDescent="0.3">
      <c r="B93" s="10" t="s">
        <v>26</v>
      </c>
      <c r="C93" s="11">
        <v>834</v>
      </c>
      <c r="D93" s="11">
        <v>812</v>
      </c>
      <c r="E93" s="21"/>
      <c r="F93" s="12">
        <f t="shared" si="24"/>
        <v>-22</v>
      </c>
      <c r="G93" s="12">
        <v>45.846569356284398</v>
      </c>
      <c r="H93" s="12">
        <v>-39.326069667183397</v>
      </c>
      <c r="I93" s="12">
        <v>-28.520499689100902</v>
      </c>
      <c r="J93" s="12"/>
      <c r="K93" s="13">
        <f t="shared" si="26"/>
        <v>-2.6378896882493952</v>
      </c>
      <c r="L93" s="13">
        <f t="shared" si="27"/>
        <v>5.497190570297894</v>
      </c>
      <c r="M93" s="13">
        <f t="shared" si="25"/>
        <v>-4.7153560752018482</v>
      </c>
      <c r="N93" s="13">
        <f t="shared" si="25"/>
        <v>-3.4197241833454295</v>
      </c>
    </row>
    <row r="94" spans="2:14" x14ac:dyDescent="0.3">
      <c r="B94" s="10" t="s">
        <v>27</v>
      </c>
      <c r="C94" s="11">
        <v>124</v>
      </c>
      <c r="D94" s="11">
        <v>105</v>
      </c>
      <c r="E94" s="21"/>
      <c r="F94" s="12">
        <f t="shared" si="24"/>
        <v>-19</v>
      </c>
      <c r="G94" s="12">
        <v>6.8165163071693904</v>
      </c>
      <c r="H94" s="12">
        <v>-7.8306750213687204</v>
      </c>
      <c r="I94" s="12">
        <v>-17.9858412858006</v>
      </c>
      <c r="J94" s="12"/>
      <c r="K94" s="13">
        <f t="shared" si="26"/>
        <v>-15.322580645161288</v>
      </c>
      <c r="L94" s="13">
        <f t="shared" si="27"/>
        <v>5.497190570297894</v>
      </c>
      <c r="M94" s="13">
        <f t="shared" si="25"/>
        <v>-6.3150605011038081</v>
      </c>
      <c r="N94" s="13">
        <f t="shared" si="25"/>
        <v>-14.50471071435533</v>
      </c>
    </row>
    <row r="95" spans="2:14" x14ac:dyDescent="0.3">
      <c r="B95" s="10" t="s">
        <v>28</v>
      </c>
      <c r="C95" s="11">
        <v>1451</v>
      </c>
      <c r="D95" s="11">
        <v>1628</v>
      </c>
      <c r="E95" s="21"/>
      <c r="F95" s="12">
        <f t="shared" si="24"/>
        <v>177</v>
      </c>
      <c r="G95" s="12">
        <v>79.764235175022407</v>
      </c>
      <c r="H95" s="12">
        <v>45.2269287850906</v>
      </c>
      <c r="I95" s="12">
        <v>52.008836039886802</v>
      </c>
      <c r="J95" s="12"/>
      <c r="K95" s="13">
        <f t="shared" si="26"/>
        <v>12.198483804272907</v>
      </c>
      <c r="L95" s="13">
        <f t="shared" si="27"/>
        <v>5.497190570297894</v>
      </c>
      <c r="M95" s="13">
        <f t="shared" si="25"/>
        <v>3.1169489169600828</v>
      </c>
      <c r="N95" s="13">
        <f t="shared" si="25"/>
        <v>3.5843443170149314</v>
      </c>
    </row>
    <row r="96" spans="2:14" x14ac:dyDescent="0.3">
      <c r="B96" s="10" t="s">
        <v>29</v>
      </c>
      <c r="C96" s="11">
        <v>2258</v>
      </c>
      <c r="D96" s="11">
        <v>2490</v>
      </c>
      <c r="E96" s="21"/>
      <c r="F96" s="12">
        <f t="shared" si="24"/>
        <v>232</v>
      </c>
      <c r="G96" s="12">
        <v>124.126563077326</v>
      </c>
      <c r="H96" s="12">
        <v>36.675470589790102</v>
      </c>
      <c r="I96" s="12">
        <v>71.197966332883396</v>
      </c>
      <c r="J96" s="12"/>
      <c r="K96" s="13">
        <f t="shared" si="26"/>
        <v>10.274579273693529</v>
      </c>
      <c r="L96" s="13">
        <f t="shared" si="27"/>
        <v>5.4971905702978718</v>
      </c>
      <c r="M96" s="13">
        <f t="shared" si="25"/>
        <v>1.624245818856962</v>
      </c>
      <c r="N96" s="13">
        <f t="shared" si="25"/>
        <v>3.1531428845386733</v>
      </c>
    </row>
    <row r="97" spans="2:14" x14ac:dyDescent="0.3">
      <c r="B97" s="10" t="s">
        <v>30</v>
      </c>
      <c r="C97" s="11">
        <v>559</v>
      </c>
      <c r="D97" s="11">
        <v>562</v>
      </c>
      <c r="E97" s="21"/>
      <c r="F97" s="12">
        <f t="shared" si="24"/>
        <v>3</v>
      </c>
      <c r="G97" s="12">
        <v>30.729295287965201</v>
      </c>
      <c r="H97" s="12">
        <v>0.16757858708984499</v>
      </c>
      <c r="I97" s="12">
        <v>-27.896873875055</v>
      </c>
      <c r="J97" s="12"/>
      <c r="K97" s="13">
        <f t="shared" si="26"/>
        <v>0.53667262969587792</v>
      </c>
      <c r="L97" s="13">
        <f t="shared" si="27"/>
        <v>5.497190570297894</v>
      </c>
      <c r="M97" s="13">
        <f t="shared" si="25"/>
        <v>2.9978280338061047E-2</v>
      </c>
      <c r="N97" s="13">
        <f t="shared" si="25"/>
        <v>-4.9904962209400772</v>
      </c>
    </row>
    <row r="98" spans="2:14" x14ac:dyDescent="0.3">
      <c r="B98" s="10" t="s">
        <v>31</v>
      </c>
      <c r="C98" s="11">
        <v>1060</v>
      </c>
      <c r="D98" s="11">
        <v>1225</v>
      </c>
      <c r="E98" s="21"/>
      <c r="F98" s="12">
        <f t="shared" si="24"/>
        <v>165</v>
      </c>
      <c r="G98" s="12">
        <v>58.2702200451576</v>
      </c>
      <c r="H98" s="12">
        <v>0.51522532850464198</v>
      </c>
      <c r="I98" s="12">
        <v>106.21455462633701</v>
      </c>
      <c r="J98" s="12"/>
      <c r="K98" s="13">
        <f t="shared" si="26"/>
        <v>15.566037735849058</v>
      </c>
      <c r="L98" s="13">
        <f t="shared" si="27"/>
        <v>5.497190570297894</v>
      </c>
      <c r="M98" s="13">
        <f t="shared" si="25"/>
        <v>4.8606163066478025E-2</v>
      </c>
      <c r="N98" s="13">
        <f t="shared" si="25"/>
        <v>10.020241002484621</v>
      </c>
    </row>
    <row r="99" spans="2:14" x14ac:dyDescent="0.3">
      <c r="B99" s="10" t="s">
        <v>32</v>
      </c>
      <c r="C99" s="11">
        <v>165</v>
      </c>
      <c r="D99" s="11">
        <v>227</v>
      </c>
      <c r="E99" s="21"/>
      <c r="F99" s="12">
        <f t="shared" si="24"/>
        <v>62</v>
      </c>
      <c r="G99" s="12">
        <v>9.0703644409915292</v>
      </c>
      <c r="H99" s="12">
        <v>-5.9223281782556096</v>
      </c>
      <c r="I99" s="12">
        <v>58.851963737264001</v>
      </c>
      <c r="J99" s="12"/>
      <c r="K99" s="13">
        <f t="shared" si="26"/>
        <v>37.575757575757571</v>
      </c>
      <c r="L99" s="13">
        <f t="shared" si="27"/>
        <v>5.497190570297894</v>
      </c>
      <c r="M99" s="13">
        <f t="shared" si="25"/>
        <v>-3.5892898050034039</v>
      </c>
      <c r="N99" s="13">
        <f t="shared" si="25"/>
        <v>35.667856810463029</v>
      </c>
    </row>
    <row r="100" spans="2:14" x14ac:dyDescent="0.3">
      <c r="B100" s="10" t="s">
        <v>33</v>
      </c>
      <c r="C100" s="11">
        <v>220</v>
      </c>
      <c r="D100" s="11">
        <v>233</v>
      </c>
      <c r="E100" s="21"/>
      <c r="F100" s="12">
        <f t="shared" si="24"/>
        <v>13</v>
      </c>
      <c r="G100" s="12">
        <v>12.093819254655299</v>
      </c>
      <c r="H100" s="12">
        <v>0.41122548383049401</v>
      </c>
      <c r="I100" s="12">
        <v>0.49495526151413699</v>
      </c>
      <c r="J100" s="12"/>
      <c r="K100" s="13">
        <f t="shared" si="26"/>
        <v>5.9090909090909083</v>
      </c>
      <c r="L100" s="13">
        <f t="shared" si="27"/>
        <v>5.4971905702978718</v>
      </c>
      <c r="M100" s="13">
        <f t="shared" si="25"/>
        <v>0.18692067446841598</v>
      </c>
      <c r="N100" s="13">
        <f t="shared" si="25"/>
        <v>0.22497966432462047</v>
      </c>
    </row>
    <row r="101" spans="2:14" x14ac:dyDescent="0.3">
      <c r="B101" s="10" t="s">
        <v>34</v>
      </c>
      <c r="C101" s="11">
        <v>150</v>
      </c>
      <c r="D101" s="11">
        <v>120</v>
      </c>
      <c r="E101" s="21"/>
      <c r="F101" s="12">
        <f t="shared" si="24"/>
        <v>-30</v>
      </c>
      <c r="G101" s="12">
        <v>8.2457858554468402</v>
      </c>
      <c r="H101" s="12">
        <v>6.9275043665631397</v>
      </c>
      <c r="I101" s="12">
        <v>-45.173290222009904</v>
      </c>
      <c r="J101" s="12"/>
      <c r="K101" s="13">
        <f t="shared" si="26"/>
        <v>-19.999999999999996</v>
      </c>
      <c r="L101" s="13">
        <f t="shared" si="27"/>
        <v>5.497190570297894</v>
      </c>
      <c r="M101" s="13">
        <f t="shared" si="25"/>
        <v>4.6183362443754206</v>
      </c>
      <c r="N101" s="13">
        <f t="shared" si="25"/>
        <v>-30.115526814673277</v>
      </c>
    </row>
    <row r="102" spans="2:14" x14ac:dyDescent="0.3">
      <c r="B102" s="10" t="s">
        <v>35</v>
      </c>
      <c r="C102" s="11">
        <v>775</v>
      </c>
      <c r="D102" s="11">
        <v>896</v>
      </c>
      <c r="E102" s="21"/>
      <c r="F102" s="12">
        <f t="shared" si="24"/>
        <v>121</v>
      </c>
      <c r="G102" s="12">
        <v>42.603226919808598</v>
      </c>
      <c r="H102" s="12">
        <v>9.5784520770084196</v>
      </c>
      <c r="I102" s="12">
        <v>68.818321003182902</v>
      </c>
      <c r="J102" s="12"/>
      <c r="K102" s="13">
        <f t="shared" si="26"/>
        <v>15.612903225806463</v>
      </c>
      <c r="L102" s="13">
        <f t="shared" si="27"/>
        <v>5.4971905702978718</v>
      </c>
      <c r="M102" s="13">
        <f t="shared" si="25"/>
        <v>1.2359293002591532</v>
      </c>
      <c r="N102" s="13">
        <f t="shared" si="25"/>
        <v>8.8797833552493941</v>
      </c>
    </row>
    <row r="103" spans="2:14" x14ac:dyDescent="0.3">
      <c r="B103" s="10" t="s">
        <v>36</v>
      </c>
      <c r="C103" s="11">
        <v>1743</v>
      </c>
      <c r="D103" s="11">
        <v>1819</v>
      </c>
      <c r="E103" s="21"/>
      <c r="F103" s="12">
        <f t="shared" si="24"/>
        <v>76</v>
      </c>
      <c r="G103" s="12">
        <v>95.816031640292294</v>
      </c>
      <c r="H103" s="12">
        <v>4.25834914496832</v>
      </c>
      <c r="I103" s="12">
        <v>-24.074380785260601</v>
      </c>
      <c r="J103" s="12"/>
      <c r="K103" s="13">
        <f t="shared" si="26"/>
        <v>4.360298336201951</v>
      </c>
      <c r="L103" s="13">
        <f t="shared" si="27"/>
        <v>5.497190570297894</v>
      </c>
      <c r="M103" s="13">
        <f t="shared" si="25"/>
        <v>0.24431148278647452</v>
      </c>
      <c r="N103" s="13">
        <f t="shared" si="25"/>
        <v>-1.3812037168824287</v>
      </c>
    </row>
    <row r="104" spans="2:14" x14ac:dyDescent="0.3">
      <c r="B104" s="10" t="s">
        <v>37</v>
      </c>
      <c r="C104" s="11">
        <v>557</v>
      </c>
      <c r="D104" s="11">
        <v>574</v>
      </c>
      <c r="E104" s="21"/>
      <c r="F104" s="12">
        <f t="shared" si="24"/>
        <v>17</v>
      </c>
      <c r="G104" s="12">
        <v>30.619351476559199</v>
      </c>
      <c r="H104" s="12">
        <v>13.9216428229852</v>
      </c>
      <c r="I104" s="12">
        <v>-27.540994299544401</v>
      </c>
      <c r="J104" s="12"/>
      <c r="K104" s="13">
        <f t="shared" si="26"/>
        <v>3.0520646319569078</v>
      </c>
      <c r="L104" s="13">
        <f t="shared" si="27"/>
        <v>5.497190570297894</v>
      </c>
      <c r="M104" s="13">
        <f t="shared" si="25"/>
        <v>2.4993972752217486</v>
      </c>
      <c r="N104" s="13">
        <f t="shared" si="25"/>
        <v>-4.9445232135627348</v>
      </c>
    </row>
    <row r="105" spans="2:14" x14ac:dyDescent="0.3">
      <c r="B105" s="14" t="s">
        <v>38</v>
      </c>
      <c r="C105" s="15">
        <f>SUM(C89:C104)</f>
        <v>10736</v>
      </c>
      <c r="D105" s="15">
        <f>SUM(D89:D104)</f>
        <v>11485</v>
      </c>
      <c r="E105" s="16"/>
      <c r="F105" s="17">
        <f>SUM(F89:F104)</f>
        <v>749</v>
      </c>
      <c r="G105" s="17">
        <f>SUM(G89:G104)</f>
        <v>590.17837962718102</v>
      </c>
      <c r="H105" s="17">
        <f>SUM(H89:H104)</f>
        <v>68.480339512125781</v>
      </c>
      <c r="I105" s="17">
        <f>SUM(I89:I104)</f>
        <v>90.341280860691825</v>
      </c>
      <c r="J105" s="12"/>
      <c r="K105" s="18">
        <f t="shared" si="26"/>
        <v>6.9765275707898589</v>
      </c>
      <c r="L105" s="18">
        <f t="shared" si="27"/>
        <v>5.497190570297894</v>
      </c>
      <c r="M105" s="18">
        <f t="shared" si="25"/>
        <v>0.63785711170012416</v>
      </c>
      <c r="N105" s="18">
        <f t="shared" si="25"/>
        <v>0.84147988879184066</v>
      </c>
    </row>
    <row r="106" spans="2:14" x14ac:dyDescent="0.3">
      <c r="K106" s="13"/>
      <c r="L106" s="13"/>
      <c r="M106" s="13"/>
      <c r="N106" s="13"/>
    </row>
    <row r="107" spans="2:14" ht="24" x14ac:dyDescent="0.4">
      <c r="B107" s="1"/>
      <c r="K107" s="13"/>
      <c r="L107" s="13"/>
      <c r="M107" s="13"/>
      <c r="N107" s="13"/>
    </row>
    <row r="108" spans="2:14" ht="24" customHeight="1" x14ac:dyDescent="0.4">
      <c r="B108" s="35" t="s">
        <v>16</v>
      </c>
      <c r="C108" s="35"/>
      <c r="D108" s="35"/>
    </row>
    <row r="109" spans="2:14" ht="19.5" x14ac:dyDescent="0.35">
      <c r="C109" s="28" t="s">
        <v>1</v>
      </c>
      <c r="D109" s="28"/>
      <c r="F109" s="4" t="s">
        <v>2</v>
      </c>
      <c r="K109" s="4" t="s">
        <v>3</v>
      </c>
    </row>
    <row r="110" spans="2:14" x14ac:dyDescent="0.3">
      <c r="C110" s="32" t="s">
        <v>4</v>
      </c>
      <c r="D110" s="32" t="s">
        <v>5</v>
      </c>
      <c r="E110" s="5"/>
      <c r="F110" s="34" t="s">
        <v>6</v>
      </c>
      <c r="G110" s="31" t="s">
        <v>7</v>
      </c>
      <c r="H110" s="31"/>
      <c r="I110" s="31"/>
      <c r="J110" s="6"/>
      <c r="K110" s="29" t="s">
        <v>6</v>
      </c>
      <c r="L110" s="31" t="s">
        <v>7</v>
      </c>
      <c r="M110" s="31"/>
      <c r="N110" s="31"/>
    </row>
    <row r="111" spans="2:14" x14ac:dyDescent="0.3">
      <c r="B111" s="7" t="s">
        <v>21</v>
      </c>
      <c r="C111" s="33"/>
      <c r="D111" s="33"/>
      <c r="E111" s="5"/>
      <c r="F111" s="33"/>
      <c r="G111" s="19" t="s">
        <v>9</v>
      </c>
      <c r="H111" s="26" t="s">
        <v>10</v>
      </c>
      <c r="I111" s="19" t="s">
        <v>11</v>
      </c>
      <c r="J111" s="9"/>
      <c r="K111" s="30"/>
      <c r="L111" s="19" t="s">
        <v>9</v>
      </c>
      <c r="M111" s="26" t="s">
        <v>10</v>
      </c>
      <c r="N111" s="19" t="s">
        <v>11</v>
      </c>
    </row>
    <row r="112" spans="2:14" x14ac:dyDescent="0.3">
      <c r="B112" s="10" t="s">
        <v>22</v>
      </c>
      <c r="C112" s="11">
        <v>307</v>
      </c>
      <c r="D112" s="11">
        <v>334</v>
      </c>
      <c r="E112" s="21"/>
      <c r="F112" s="12">
        <f t="shared" ref="F112:F126" si="28">+D112-C112</f>
        <v>27</v>
      </c>
      <c r="G112" s="12">
        <v>16.876375050814499</v>
      </c>
      <c r="H112" s="12">
        <v>13.798064169045899</v>
      </c>
      <c r="I112" s="12">
        <v>-3.6744392198605</v>
      </c>
      <c r="J112" s="12"/>
      <c r="K112" s="13">
        <f t="shared" si="26"/>
        <v>8.7947882736156391</v>
      </c>
      <c r="L112" s="13">
        <f t="shared" si="27"/>
        <v>5.4971905702978718</v>
      </c>
      <c r="M112" s="13">
        <f t="shared" si="27"/>
        <v>4.4944834426859703</v>
      </c>
      <c r="N112" s="13">
        <f t="shared" si="27"/>
        <v>-1.1968857393682475</v>
      </c>
    </row>
    <row r="113" spans="2:14" x14ac:dyDescent="0.3">
      <c r="B113" s="10" t="s">
        <v>24</v>
      </c>
      <c r="C113" s="11">
        <v>361</v>
      </c>
      <c r="D113" s="11">
        <v>342</v>
      </c>
      <c r="E113" s="21"/>
      <c r="F113" s="12">
        <f t="shared" si="28"/>
        <v>-19</v>
      </c>
      <c r="G113" s="12">
        <v>19.8448579587753</v>
      </c>
      <c r="H113" s="12">
        <v>-34.882809965371401</v>
      </c>
      <c r="I113" s="12">
        <v>-3.9620479934039401</v>
      </c>
      <c r="J113" s="12"/>
      <c r="K113" s="13">
        <f t="shared" si="26"/>
        <v>-5.2631578947368478</v>
      </c>
      <c r="L113" s="13">
        <f t="shared" si="27"/>
        <v>5.4971905702978718</v>
      </c>
      <c r="M113" s="13">
        <f t="shared" si="27"/>
        <v>-9.6628282452552288</v>
      </c>
      <c r="N113" s="13">
        <f t="shared" si="27"/>
        <v>-1.0975202197794798</v>
      </c>
    </row>
    <row r="114" spans="2:14" x14ac:dyDescent="0.3">
      <c r="B114" s="10" t="s">
        <v>25</v>
      </c>
      <c r="C114" s="11">
        <v>379</v>
      </c>
      <c r="D114" s="11">
        <v>305</v>
      </c>
      <c r="E114" s="21"/>
      <c r="F114" s="12">
        <f t="shared" si="28"/>
        <v>-74</v>
      </c>
      <c r="G114" s="12">
        <v>20.834352261429</v>
      </c>
      <c r="H114" s="12">
        <v>-63.767784527942602</v>
      </c>
      <c r="I114" s="12">
        <v>-31.066567733486298</v>
      </c>
      <c r="J114" s="12"/>
      <c r="K114" s="13">
        <f t="shared" si="26"/>
        <v>-19.525065963060683</v>
      </c>
      <c r="L114" s="13">
        <f t="shared" si="27"/>
        <v>5.497190570297894</v>
      </c>
      <c r="M114" s="13">
        <f t="shared" si="27"/>
        <v>-16.825272962517836</v>
      </c>
      <c r="N114" s="13">
        <f t="shared" si="27"/>
        <v>-8.1969835708407111</v>
      </c>
    </row>
    <row r="115" spans="2:14" x14ac:dyDescent="0.3">
      <c r="B115" s="10" t="s">
        <v>26</v>
      </c>
      <c r="C115" s="11">
        <v>2140</v>
      </c>
      <c r="D115" s="11">
        <v>2162</v>
      </c>
      <c r="E115" s="21"/>
      <c r="F115" s="12">
        <f t="shared" si="28"/>
        <v>22</v>
      </c>
      <c r="G115" s="12">
        <v>117.639878204374</v>
      </c>
      <c r="H115" s="12">
        <v>-72.915816904211994</v>
      </c>
      <c r="I115" s="12">
        <v>-22.724061300162798</v>
      </c>
      <c r="J115" s="12"/>
      <c r="K115" s="13">
        <f t="shared" si="26"/>
        <v>1.0280373831775602</v>
      </c>
      <c r="L115" s="13">
        <f t="shared" si="27"/>
        <v>5.4971905702978496</v>
      </c>
      <c r="M115" s="13">
        <f t="shared" si="27"/>
        <v>-3.4072811637482325</v>
      </c>
      <c r="N115" s="13">
        <f t="shared" si="27"/>
        <v>-1.0618720233720902</v>
      </c>
    </row>
    <row r="116" spans="2:14" x14ac:dyDescent="0.3">
      <c r="B116" s="10" t="s">
        <v>27</v>
      </c>
      <c r="C116" s="11">
        <v>57</v>
      </c>
      <c r="D116" s="11">
        <v>61</v>
      </c>
      <c r="E116" s="21"/>
      <c r="F116" s="12">
        <f t="shared" si="28"/>
        <v>4</v>
      </c>
      <c r="G116" s="12">
        <v>3.1333986250697898</v>
      </c>
      <c r="H116" s="12">
        <v>0.92930213285882302</v>
      </c>
      <c r="I116" s="12">
        <v>-6.2700757928620704E-2</v>
      </c>
      <c r="J116" s="12"/>
      <c r="K116" s="13">
        <f t="shared" si="26"/>
        <v>7.0175438596491224</v>
      </c>
      <c r="L116" s="13">
        <f t="shared" si="27"/>
        <v>5.4971905702978718</v>
      </c>
      <c r="M116" s="13">
        <f t="shared" si="27"/>
        <v>1.6303546190505669</v>
      </c>
      <c r="N116" s="13">
        <f t="shared" si="27"/>
        <v>-0.11000132969932741</v>
      </c>
    </row>
    <row r="117" spans="2:14" x14ac:dyDescent="0.3">
      <c r="B117" s="10" t="s">
        <v>28</v>
      </c>
      <c r="C117" s="11">
        <v>1261</v>
      </c>
      <c r="D117" s="11">
        <v>1556</v>
      </c>
      <c r="E117" s="21"/>
      <c r="F117" s="12">
        <f t="shared" si="28"/>
        <v>295</v>
      </c>
      <c r="G117" s="12">
        <v>69.319573091456405</v>
      </c>
      <c r="H117" s="12">
        <v>40.424525470636901</v>
      </c>
      <c r="I117" s="12">
        <v>185.255901437906</v>
      </c>
      <c r="J117" s="12"/>
      <c r="K117" s="13">
        <f t="shared" si="26"/>
        <v>23.394131641554328</v>
      </c>
      <c r="L117" s="13">
        <f t="shared" si="27"/>
        <v>5.497190570297894</v>
      </c>
      <c r="M117" s="13">
        <f t="shared" si="27"/>
        <v>3.2057514251099706</v>
      </c>
      <c r="N117" s="13">
        <f t="shared" si="27"/>
        <v>14.691189646146396</v>
      </c>
    </row>
    <row r="118" spans="2:14" x14ac:dyDescent="0.3">
      <c r="B118" s="10" t="s">
        <v>29</v>
      </c>
      <c r="C118" s="11">
        <v>2644</v>
      </c>
      <c r="D118" s="11">
        <v>2783</v>
      </c>
      <c r="E118" s="21"/>
      <c r="F118" s="12">
        <f t="shared" si="28"/>
        <v>139</v>
      </c>
      <c r="G118" s="12">
        <v>145.34571867867601</v>
      </c>
      <c r="H118" s="12">
        <v>62.807128242499097</v>
      </c>
      <c r="I118" s="12">
        <v>-69.152846921175396</v>
      </c>
      <c r="J118" s="12"/>
      <c r="K118" s="13">
        <f t="shared" si="26"/>
        <v>5.2571860816944094</v>
      </c>
      <c r="L118" s="13">
        <f t="shared" si="27"/>
        <v>5.4971905702978718</v>
      </c>
      <c r="M118" s="13">
        <f t="shared" si="27"/>
        <v>2.3754587081126655</v>
      </c>
      <c r="N118" s="13">
        <f t="shared" si="27"/>
        <v>-2.6154631967161612</v>
      </c>
    </row>
    <row r="119" spans="2:14" x14ac:dyDescent="0.3">
      <c r="B119" s="10" t="s">
        <v>30</v>
      </c>
      <c r="C119" s="11">
        <v>673</v>
      </c>
      <c r="D119" s="11">
        <v>703</v>
      </c>
      <c r="E119" s="21"/>
      <c r="F119" s="12">
        <f t="shared" si="28"/>
        <v>30</v>
      </c>
      <c r="G119" s="12">
        <v>36.996092538104797</v>
      </c>
      <c r="H119" s="12">
        <v>-7.8311773010747503</v>
      </c>
      <c r="I119" s="12">
        <v>0.83508476296991496</v>
      </c>
      <c r="J119" s="12"/>
      <c r="K119" s="13">
        <f t="shared" si="26"/>
        <v>4.457652303120363</v>
      </c>
      <c r="L119" s="13">
        <f t="shared" si="27"/>
        <v>5.497190570297894</v>
      </c>
      <c r="M119" s="13">
        <f t="shared" si="27"/>
        <v>-1.1636221844093186</v>
      </c>
      <c r="N119" s="13">
        <f t="shared" si="27"/>
        <v>0.12408391723177647</v>
      </c>
    </row>
    <row r="120" spans="2:14" x14ac:dyDescent="0.3">
      <c r="B120" s="10" t="s">
        <v>31</v>
      </c>
      <c r="C120" s="11">
        <v>534</v>
      </c>
      <c r="D120" s="11">
        <v>550</v>
      </c>
      <c r="E120" s="21"/>
      <c r="F120" s="12">
        <f t="shared" si="28"/>
        <v>16</v>
      </c>
      <c r="G120" s="12">
        <v>29.3549976453907</v>
      </c>
      <c r="H120" s="12">
        <v>14.7963631941982</v>
      </c>
      <c r="I120" s="12">
        <v>-28.151360839589</v>
      </c>
      <c r="J120" s="12"/>
      <c r="K120" s="13">
        <f t="shared" si="26"/>
        <v>2.9962546816479474</v>
      </c>
      <c r="L120" s="13">
        <f t="shared" si="27"/>
        <v>5.4971905702978718</v>
      </c>
      <c r="M120" s="13">
        <f t="shared" si="27"/>
        <v>2.7708545307487231</v>
      </c>
      <c r="N120" s="13">
        <f t="shared" si="27"/>
        <v>-5.271790419398692</v>
      </c>
    </row>
    <row r="121" spans="2:14" x14ac:dyDescent="0.3">
      <c r="B121" s="10" t="s">
        <v>32</v>
      </c>
      <c r="C121" s="11">
        <v>51</v>
      </c>
      <c r="D121" s="11">
        <v>57</v>
      </c>
      <c r="E121" s="21"/>
      <c r="F121" s="12">
        <f t="shared" si="28"/>
        <v>6</v>
      </c>
      <c r="G121" s="12">
        <v>2.8035671908519202</v>
      </c>
      <c r="H121" s="12">
        <v>0.24544096425041101</v>
      </c>
      <c r="I121" s="12">
        <v>2.95099184489766</v>
      </c>
      <c r="J121" s="12"/>
      <c r="K121" s="13">
        <f t="shared" si="26"/>
        <v>11.764705882352944</v>
      </c>
      <c r="L121" s="13">
        <f t="shared" si="27"/>
        <v>5.497190570297894</v>
      </c>
      <c r="M121" s="13">
        <f t="shared" si="27"/>
        <v>0.48125679264787724</v>
      </c>
      <c r="N121" s="13">
        <f t="shared" si="27"/>
        <v>5.7862585194071725</v>
      </c>
    </row>
    <row r="122" spans="2:14" x14ac:dyDescent="0.3">
      <c r="B122" s="10" t="s">
        <v>33</v>
      </c>
      <c r="C122" s="11">
        <v>222</v>
      </c>
      <c r="D122" s="11">
        <v>200</v>
      </c>
      <c r="E122" s="21"/>
      <c r="F122" s="12">
        <f t="shared" si="28"/>
        <v>-22</v>
      </c>
      <c r="G122" s="12">
        <v>12.203763066061301</v>
      </c>
      <c r="H122" s="12">
        <v>2.73894044310497</v>
      </c>
      <c r="I122" s="12">
        <v>-36.942703509166201</v>
      </c>
      <c r="J122" s="12"/>
      <c r="K122" s="13">
        <f t="shared" si="26"/>
        <v>-9.9099099099099082</v>
      </c>
      <c r="L122" s="13">
        <f t="shared" si="27"/>
        <v>5.4971905702978718</v>
      </c>
      <c r="M122" s="13">
        <f t="shared" si="27"/>
        <v>1.2337569563535933</v>
      </c>
      <c r="N122" s="13">
        <f t="shared" si="27"/>
        <v>-16.640857436561351</v>
      </c>
    </row>
    <row r="123" spans="2:14" x14ac:dyDescent="0.3">
      <c r="B123" s="10" t="s">
        <v>34</v>
      </c>
      <c r="C123" s="11">
        <v>82</v>
      </c>
      <c r="D123" s="11">
        <v>96</v>
      </c>
      <c r="E123" s="21"/>
      <c r="F123" s="12">
        <f t="shared" si="28"/>
        <v>14</v>
      </c>
      <c r="G123" s="12">
        <v>4.5076962676442696</v>
      </c>
      <c r="H123" s="12">
        <v>5.5681776142806596</v>
      </c>
      <c r="I123" s="12">
        <v>3.9241261180750602</v>
      </c>
      <c r="J123" s="12"/>
      <c r="K123" s="13">
        <f t="shared" si="26"/>
        <v>17.073170731707311</v>
      </c>
      <c r="L123" s="13">
        <f t="shared" si="27"/>
        <v>5.4971905702978718</v>
      </c>
      <c r="M123" s="13">
        <f t="shared" si="27"/>
        <v>6.7904605052203193</v>
      </c>
      <c r="N123" s="13">
        <f t="shared" si="27"/>
        <v>4.7855196561890967</v>
      </c>
    </row>
    <row r="124" spans="2:14" x14ac:dyDescent="0.3">
      <c r="B124" s="10" t="s">
        <v>35</v>
      </c>
      <c r="C124" s="11">
        <v>884</v>
      </c>
      <c r="D124" s="11">
        <v>1061</v>
      </c>
      <c r="E124" s="21"/>
      <c r="F124" s="12">
        <f t="shared" si="28"/>
        <v>177</v>
      </c>
      <c r="G124" s="12">
        <v>48.5951646414333</v>
      </c>
      <c r="H124" s="12">
        <v>20.744923396341299</v>
      </c>
      <c r="I124" s="12">
        <v>107.659911962225</v>
      </c>
      <c r="J124" s="12"/>
      <c r="K124" s="13">
        <f t="shared" si="26"/>
        <v>20.022624434389137</v>
      </c>
      <c r="L124" s="13">
        <f t="shared" si="27"/>
        <v>5.4971905702978718</v>
      </c>
      <c r="M124" s="13">
        <f t="shared" si="27"/>
        <v>2.346710791441331</v>
      </c>
      <c r="N124" s="13">
        <f t="shared" si="27"/>
        <v>12.178723072649888</v>
      </c>
    </row>
    <row r="125" spans="2:14" x14ac:dyDescent="0.3">
      <c r="B125" s="10" t="s">
        <v>36</v>
      </c>
      <c r="C125" s="11">
        <v>2087</v>
      </c>
      <c r="D125" s="11">
        <v>2179</v>
      </c>
      <c r="E125" s="21"/>
      <c r="F125" s="12">
        <f t="shared" si="28"/>
        <v>92</v>
      </c>
      <c r="G125" s="12">
        <v>114.726367202117</v>
      </c>
      <c r="H125" s="12">
        <v>-19.286495030828899</v>
      </c>
      <c r="I125" s="12">
        <v>-3.4398721712880498</v>
      </c>
      <c r="J125" s="12"/>
      <c r="K125" s="13">
        <f t="shared" si="26"/>
        <v>4.4082414949688564</v>
      </c>
      <c r="L125" s="13">
        <f t="shared" si="27"/>
        <v>5.497190570297894</v>
      </c>
      <c r="M125" s="13">
        <f t="shared" si="27"/>
        <v>-0.92412530095011824</v>
      </c>
      <c r="N125" s="13">
        <f t="shared" si="27"/>
        <v>-0.16482377437893048</v>
      </c>
    </row>
    <row r="126" spans="2:14" x14ac:dyDescent="0.3">
      <c r="B126" s="10" t="s">
        <v>37</v>
      </c>
      <c r="C126" s="11">
        <v>491</v>
      </c>
      <c r="D126" s="11">
        <v>522</v>
      </c>
      <c r="E126" s="21"/>
      <c r="F126" s="12">
        <f t="shared" si="28"/>
        <v>31</v>
      </c>
      <c r="G126" s="12">
        <v>26.991205700162599</v>
      </c>
      <c r="H126" s="12">
        <v>14.068777433361699</v>
      </c>
      <c r="I126" s="12">
        <v>-10.059983133524399</v>
      </c>
      <c r="J126" s="12"/>
      <c r="K126" s="13">
        <f t="shared" si="26"/>
        <v>6.313645621181263</v>
      </c>
      <c r="L126" s="13">
        <f t="shared" si="27"/>
        <v>5.4971905702978718</v>
      </c>
      <c r="M126" s="13">
        <f t="shared" si="27"/>
        <v>2.8653314528231499</v>
      </c>
      <c r="N126" s="13">
        <f t="shared" si="27"/>
        <v>-2.048876401939792</v>
      </c>
    </row>
    <row r="127" spans="2:14" x14ac:dyDescent="0.3">
      <c r="B127" s="14" t="s">
        <v>38</v>
      </c>
      <c r="C127" s="15">
        <f>SUM(C111:C126)</f>
        <v>12173</v>
      </c>
      <c r="D127" s="15">
        <f>SUM(D111:D126)</f>
        <v>12911</v>
      </c>
      <c r="E127" s="16"/>
      <c r="F127" s="17">
        <f>SUM(F111:F126)</f>
        <v>738</v>
      </c>
      <c r="G127" s="17">
        <f>SUM(G111:G126)</f>
        <v>669.1730081223609</v>
      </c>
      <c r="H127" s="17">
        <f>SUM(H111:H126)</f>
        <v>-22.562440668851682</v>
      </c>
      <c r="I127" s="17">
        <f>SUM(I111:I126)</f>
        <v>91.389432546488436</v>
      </c>
      <c r="J127" s="12"/>
      <c r="K127" s="18">
        <f t="shared" si="26"/>
        <v>6.062597551959259</v>
      </c>
      <c r="L127" s="18">
        <f t="shared" ref="L127:N127" si="29">+((($C127+G127)/$C127)-1)*100</f>
        <v>5.497190570297894</v>
      </c>
      <c r="M127" s="18">
        <f t="shared" si="29"/>
        <v>-0.18534823518320254</v>
      </c>
      <c r="N127" s="18">
        <f t="shared" si="29"/>
        <v>0.75075521684455637</v>
      </c>
    </row>
    <row r="128" spans="2:14" x14ac:dyDescent="0.3">
      <c r="K128" s="13"/>
      <c r="L128" s="13"/>
      <c r="M128" s="13"/>
      <c r="N128" s="13"/>
    </row>
    <row r="129" spans="2:14" x14ac:dyDescent="0.3">
      <c r="K129" s="13"/>
      <c r="L129" s="13"/>
      <c r="M129" s="13"/>
      <c r="N129" s="13"/>
    </row>
    <row r="130" spans="2:14" ht="24" customHeight="1" x14ac:dyDescent="0.4">
      <c r="B130" s="1" t="s">
        <v>13</v>
      </c>
      <c r="C130" s="28" t="s">
        <v>1</v>
      </c>
      <c r="D130" s="28"/>
    </row>
    <row r="131" spans="2:14" ht="19.5" x14ac:dyDescent="0.35">
      <c r="C131" s="28"/>
      <c r="D131" s="28"/>
      <c r="F131" s="4" t="s">
        <v>2</v>
      </c>
      <c r="K131" s="4" t="s">
        <v>3</v>
      </c>
    </row>
    <row r="132" spans="2:14" x14ac:dyDescent="0.3">
      <c r="C132" s="32" t="s">
        <v>4</v>
      </c>
      <c r="D132" s="32" t="s">
        <v>5</v>
      </c>
      <c r="E132" s="5"/>
      <c r="F132" s="34" t="s">
        <v>6</v>
      </c>
      <c r="G132" s="31" t="s">
        <v>7</v>
      </c>
      <c r="H132" s="31"/>
      <c r="I132" s="31"/>
      <c r="J132" s="6"/>
      <c r="K132" s="29" t="s">
        <v>6</v>
      </c>
      <c r="L132" s="31" t="s">
        <v>7</v>
      </c>
      <c r="M132" s="31"/>
      <c r="N132" s="31"/>
    </row>
    <row r="133" spans="2:14" x14ac:dyDescent="0.3">
      <c r="B133" s="7" t="s">
        <v>21</v>
      </c>
      <c r="C133" s="33"/>
      <c r="D133" s="33"/>
      <c r="E133" s="5"/>
      <c r="F133" s="33"/>
      <c r="G133" s="19" t="s">
        <v>9</v>
      </c>
      <c r="H133" s="26" t="s">
        <v>10</v>
      </c>
      <c r="I133" s="19" t="s">
        <v>11</v>
      </c>
      <c r="J133" s="9"/>
      <c r="K133" s="30"/>
      <c r="L133" s="19" t="s">
        <v>9</v>
      </c>
      <c r="M133" s="26" t="s">
        <v>10</v>
      </c>
      <c r="N133" s="19" t="s">
        <v>11</v>
      </c>
    </row>
    <row r="134" spans="2:14" x14ac:dyDescent="0.3">
      <c r="B134" s="10" t="s">
        <v>22</v>
      </c>
      <c r="C134" s="11">
        <v>332</v>
      </c>
      <c r="D134" s="11">
        <v>345</v>
      </c>
      <c r="E134" s="21"/>
      <c r="F134" s="12">
        <f t="shared" ref="F134:F148" si="30">+D134-C134</f>
        <v>13</v>
      </c>
      <c r="G134" s="12">
        <v>18.250672693388999</v>
      </c>
      <c r="H134" s="12">
        <v>5.51601816433356</v>
      </c>
      <c r="I134" s="12">
        <v>-10.7666908577225</v>
      </c>
      <c r="J134" s="12"/>
      <c r="K134" s="13">
        <f t="shared" si="26"/>
        <v>3.9156626506024139</v>
      </c>
      <c r="L134" s="13">
        <f t="shared" ref="L134" si="31">+((($C134+G134)/$C134)-1)*100</f>
        <v>5.497190570297894</v>
      </c>
      <c r="M134" s="13">
        <f t="shared" ref="M134" si="32">+((($C134+H134)/$C134)-1)*100</f>
        <v>1.6614512543173365</v>
      </c>
      <c r="N134" s="13">
        <f t="shared" ref="N134" si="33">+((($C134+I134)/$C134)-1)*100</f>
        <v>-3.2429791740127945</v>
      </c>
    </row>
    <row r="135" spans="2:14" x14ac:dyDescent="0.3">
      <c r="B135" s="10" t="s">
        <v>24</v>
      </c>
      <c r="C135" s="11">
        <v>147</v>
      </c>
      <c r="D135" s="11">
        <v>153</v>
      </c>
      <c r="E135" s="21"/>
      <c r="F135" s="12">
        <f t="shared" si="30"/>
        <v>6</v>
      </c>
      <c r="G135" s="12">
        <v>8.0808701383379002</v>
      </c>
      <c r="H135" s="12">
        <v>-5.4612985820746101</v>
      </c>
      <c r="I135" s="12">
        <v>3.3804284437367</v>
      </c>
      <c r="J135" s="12"/>
      <c r="K135" s="13">
        <f t="shared" si="26"/>
        <v>4.081632653061229</v>
      </c>
      <c r="L135" s="13">
        <f t="shared" ref="L135:L149" si="34">+((($C135+G135)/$C135)-1)*100</f>
        <v>5.497190570297894</v>
      </c>
      <c r="M135" s="13">
        <f t="shared" ref="M135:M149" si="35">+((($C135+H135)/$C135)-1)*100</f>
        <v>-3.7151691034521206</v>
      </c>
      <c r="N135" s="13">
        <f t="shared" ref="N135:N149" si="36">+((($C135+I135)/$C135)-1)*100</f>
        <v>2.2996111862154445</v>
      </c>
    </row>
    <row r="136" spans="2:14" x14ac:dyDescent="0.3">
      <c r="B136" s="10" t="s">
        <v>25</v>
      </c>
      <c r="C136" s="11">
        <v>3</v>
      </c>
      <c r="D136" s="11">
        <v>5</v>
      </c>
      <c r="E136" s="21"/>
      <c r="F136" s="12">
        <f t="shared" si="30"/>
        <v>2</v>
      </c>
      <c r="G136" s="12">
        <v>0.16491571710893599</v>
      </c>
      <c r="H136" s="12">
        <v>-0.20295766389046699</v>
      </c>
      <c r="I136" s="12">
        <v>2.0380419467815298</v>
      </c>
      <c r="J136" s="12"/>
      <c r="K136" s="13">
        <f t="shared" si="26"/>
        <v>66.666666666666671</v>
      </c>
      <c r="L136" s="13">
        <f t="shared" si="34"/>
        <v>5.4971905702978718</v>
      </c>
      <c r="M136" s="13">
        <f t="shared" si="35"/>
        <v>-6.7652554630155741</v>
      </c>
      <c r="N136" s="13">
        <f t="shared" si="36"/>
        <v>67.934731559384318</v>
      </c>
    </row>
    <row r="137" spans="2:14" x14ac:dyDescent="0.3">
      <c r="B137" s="10" t="s">
        <v>26</v>
      </c>
      <c r="C137" s="11">
        <v>656</v>
      </c>
      <c r="D137" s="11">
        <v>721</v>
      </c>
      <c r="E137" s="21"/>
      <c r="F137" s="12">
        <f t="shared" si="30"/>
        <v>65</v>
      </c>
      <c r="G137" s="12">
        <v>36.061570141154199</v>
      </c>
      <c r="H137" s="12">
        <v>-27.068471441624698</v>
      </c>
      <c r="I137" s="12">
        <v>56.006901300470503</v>
      </c>
      <c r="J137" s="12"/>
      <c r="K137" s="13">
        <f t="shared" si="26"/>
        <v>9.9085365853658569</v>
      </c>
      <c r="L137" s="13">
        <f t="shared" si="34"/>
        <v>5.497190570297894</v>
      </c>
      <c r="M137" s="13">
        <f t="shared" si="35"/>
        <v>-4.1262913782964539</v>
      </c>
      <c r="N137" s="13">
        <f t="shared" si="36"/>
        <v>8.5376373933644167</v>
      </c>
    </row>
    <row r="138" spans="2:14" x14ac:dyDescent="0.3">
      <c r="B138" s="10" t="s">
        <v>27</v>
      </c>
      <c r="C138" s="11">
        <v>75</v>
      </c>
      <c r="D138" s="11">
        <v>86</v>
      </c>
      <c r="E138" s="21"/>
      <c r="F138" s="12">
        <f t="shared" si="30"/>
        <v>11</v>
      </c>
      <c r="G138" s="12">
        <v>4.1228929277234201</v>
      </c>
      <c r="H138" s="12">
        <v>-2.7225096265233399</v>
      </c>
      <c r="I138" s="12">
        <v>9.5996166987999203</v>
      </c>
      <c r="J138" s="12"/>
      <c r="K138" s="13">
        <f t="shared" si="26"/>
        <v>14.666666666666671</v>
      </c>
      <c r="L138" s="13">
        <f t="shared" si="34"/>
        <v>5.497190570297894</v>
      </c>
      <c r="M138" s="13">
        <f t="shared" si="35"/>
        <v>-3.630012835364449</v>
      </c>
      <c r="N138" s="13">
        <f t="shared" si="36"/>
        <v>12.799488931733215</v>
      </c>
    </row>
    <row r="139" spans="2:14" x14ac:dyDescent="0.3">
      <c r="B139" s="10" t="s">
        <v>28</v>
      </c>
      <c r="C139" s="11">
        <v>1073</v>
      </c>
      <c r="D139" s="11">
        <v>1139</v>
      </c>
      <c r="E139" s="21"/>
      <c r="F139" s="12">
        <f t="shared" si="30"/>
        <v>66</v>
      </c>
      <c r="G139" s="12">
        <v>58.984854819296302</v>
      </c>
      <c r="H139" s="12">
        <v>43.5857235910333</v>
      </c>
      <c r="I139" s="12">
        <v>-36.570578410329702</v>
      </c>
      <c r="J139" s="12"/>
      <c r="K139" s="13">
        <f t="shared" si="26"/>
        <v>6.1509785647716697</v>
      </c>
      <c r="L139" s="13">
        <f t="shared" si="34"/>
        <v>5.497190570297894</v>
      </c>
      <c r="M139" s="13">
        <f t="shared" si="35"/>
        <v>4.0620432051289068</v>
      </c>
      <c r="N139" s="13">
        <f t="shared" si="36"/>
        <v>-3.4082552106551534</v>
      </c>
    </row>
    <row r="140" spans="2:14" x14ac:dyDescent="0.3">
      <c r="B140" s="10" t="s">
        <v>29</v>
      </c>
      <c r="C140" s="11">
        <v>780</v>
      </c>
      <c r="D140" s="11">
        <v>918</v>
      </c>
      <c r="E140" s="21"/>
      <c r="F140" s="12">
        <f t="shared" si="30"/>
        <v>138</v>
      </c>
      <c r="G140" s="12">
        <v>42.878086448323501</v>
      </c>
      <c r="H140" s="12">
        <v>2.0646603574386901</v>
      </c>
      <c r="I140" s="12">
        <v>93.057253194237703</v>
      </c>
      <c r="J140" s="12"/>
      <c r="K140" s="13">
        <f t="shared" si="26"/>
        <v>17.692307692307697</v>
      </c>
      <c r="L140" s="13">
        <f t="shared" si="34"/>
        <v>5.497190570297894</v>
      </c>
      <c r="M140" s="13">
        <f t="shared" si="35"/>
        <v>0.26470004582548334</v>
      </c>
      <c r="N140" s="13">
        <f t="shared" si="36"/>
        <v>11.93041707618432</v>
      </c>
    </row>
    <row r="141" spans="2:14" x14ac:dyDescent="0.3">
      <c r="B141" s="10" t="s">
        <v>30</v>
      </c>
      <c r="C141" s="11">
        <v>399</v>
      </c>
      <c r="D141" s="11">
        <v>438</v>
      </c>
      <c r="E141" s="21"/>
      <c r="F141" s="12">
        <f t="shared" si="30"/>
        <v>39</v>
      </c>
      <c r="G141" s="12">
        <v>21.933790375488599</v>
      </c>
      <c r="H141" s="12">
        <v>-12.755749518835501</v>
      </c>
      <c r="I141" s="12">
        <v>29.821959143346898</v>
      </c>
      <c r="J141" s="12"/>
      <c r="K141" s="13">
        <f t="shared" si="26"/>
        <v>9.7744360902255689</v>
      </c>
      <c r="L141" s="13">
        <f t="shared" si="34"/>
        <v>5.497190570297894</v>
      </c>
      <c r="M141" s="13">
        <f t="shared" si="35"/>
        <v>-3.1969297039687983</v>
      </c>
      <c r="N141" s="13">
        <f t="shared" si="36"/>
        <v>7.4741752238964621</v>
      </c>
    </row>
    <row r="142" spans="2:14" x14ac:dyDescent="0.3">
      <c r="B142" s="10" t="s">
        <v>31</v>
      </c>
      <c r="C142" s="11">
        <v>355</v>
      </c>
      <c r="D142" s="11">
        <v>364</v>
      </c>
      <c r="E142" s="21"/>
      <c r="F142" s="12">
        <f t="shared" si="30"/>
        <v>9</v>
      </c>
      <c r="G142" s="12">
        <v>19.515026524557499</v>
      </c>
      <c r="H142" s="12">
        <v>12.307091268991201</v>
      </c>
      <c r="I142" s="12">
        <v>-22.822117793548699</v>
      </c>
      <c r="J142" s="12"/>
      <c r="K142" s="13">
        <f t="shared" si="26"/>
        <v>2.5352112676056304</v>
      </c>
      <c r="L142" s="13">
        <f t="shared" si="34"/>
        <v>5.4971905702978718</v>
      </c>
      <c r="M142" s="13">
        <f t="shared" si="35"/>
        <v>3.466786272955269</v>
      </c>
      <c r="N142" s="13">
        <f t="shared" si="36"/>
        <v>-6.4287655756475326</v>
      </c>
    </row>
    <row r="143" spans="2:14" x14ac:dyDescent="0.3">
      <c r="B143" s="10" t="s">
        <v>32</v>
      </c>
      <c r="C143" s="11">
        <v>5</v>
      </c>
      <c r="D143" s="11">
        <v>8</v>
      </c>
      <c r="E143" s="21"/>
      <c r="F143" s="12">
        <f t="shared" si="30"/>
        <v>3</v>
      </c>
      <c r="G143" s="12">
        <v>0.27485952851489398</v>
      </c>
      <c r="H143" s="12">
        <v>0.55747089155029395</v>
      </c>
      <c r="I143" s="12">
        <v>2.16766957993481</v>
      </c>
      <c r="J143" s="12"/>
      <c r="K143" s="13">
        <f t="shared" si="26"/>
        <v>60.000000000000007</v>
      </c>
      <c r="L143" s="13">
        <f t="shared" si="34"/>
        <v>5.497190570297894</v>
      </c>
      <c r="M143" s="13">
        <f t="shared" si="35"/>
        <v>11.14941783100587</v>
      </c>
      <c r="N143" s="13">
        <f t="shared" si="36"/>
        <v>43.353391598696199</v>
      </c>
    </row>
    <row r="144" spans="2:14" x14ac:dyDescent="0.3">
      <c r="B144" s="10" t="s">
        <v>33</v>
      </c>
      <c r="C144" s="11">
        <v>141</v>
      </c>
      <c r="D144" s="11">
        <v>210</v>
      </c>
      <c r="E144" s="21"/>
      <c r="F144" s="12">
        <f t="shared" si="30"/>
        <v>69</v>
      </c>
      <c r="G144" s="12">
        <v>7.7510387041200302</v>
      </c>
      <c r="H144" s="12">
        <v>2.4843872160054299</v>
      </c>
      <c r="I144" s="12">
        <v>58.7645740798745</v>
      </c>
      <c r="J144" s="12"/>
      <c r="K144" s="13">
        <f t="shared" si="26"/>
        <v>48.936170212765951</v>
      </c>
      <c r="L144" s="13">
        <f t="shared" si="34"/>
        <v>5.497190570297894</v>
      </c>
      <c r="M144" s="13">
        <f t="shared" si="35"/>
        <v>1.7619767489400084</v>
      </c>
      <c r="N144" s="13">
        <f t="shared" si="36"/>
        <v>41.677002893528027</v>
      </c>
    </row>
    <row r="145" spans="2:14" x14ac:dyDescent="0.3">
      <c r="B145" s="10" t="s">
        <v>34</v>
      </c>
      <c r="C145" s="11">
        <v>54</v>
      </c>
      <c r="D145" s="11">
        <v>58</v>
      </c>
      <c r="E145" s="21"/>
      <c r="F145" s="12">
        <f t="shared" si="30"/>
        <v>4</v>
      </c>
      <c r="G145" s="12">
        <v>2.9684829079608601</v>
      </c>
      <c r="H145" s="12">
        <v>4.0003880143773598</v>
      </c>
      <c r="I145" s="12">
        <v>-2.9688709223382199</v>
      </c>
      <c r="J145" s="12"/>
      <c r="K145" s="13">
        <f t="shared" si="26"/>
        <v>7.4074074074074181</v>
      </c>
      <c r="L145" s="13">
        <f t="shared" si="34"/>
        <v>5.497190570297894</v>
      </c>
      <c r="M145" s="13">
        <f t="shared" si="35"/>
        <v>7.4081259525506704</v>
      </c>
      <c r="N145" s="13">
        <f t="shared" si="36"/>
        <v>-5.4979091154411464</v>
      </c>
    </row>
    <row r="146" spans="2:14" x14ac:dyDescent="0.3">
      <c r="B146" s="10" t="s">
        <v>35</v>
      </c>
      <c r="C146" s="11">
        <v>294</v>
      </c>
      <c r="D146" s="11">
        <v>365</v>
      </c>
      <c r="E146" s="21"/>
      <c r="F146" s="12">
        <f t="shared" si="30"/>
        <v>71</v>
      </c>
      <c r="G146" s="12">
        <v>16.1617402766758</v>
      </c>
      <c r="H146" s="12">
        <v>7.3074023786601803</v>
      </c>
      <c r="I146" s="12">
        <v>47.530857344664</v>
      </c>
      <c r="J146" s="12"/>
      <c r="K146" s="13">
        <f t="shared" si="26"/>
        <v>24.149659863945573</v>
      </c>
      <c r="L146" s="13">
        <f t="shared" si="34"/>
        <v>5.497190570297894</v>
      </c>
      <c r="M146" s="13">
        <f t="shared" si="35"/>
        <v>2.4855110131497327</v>
      </c>
      <c r="N146" s="13">
        <f t="shared" si="36"/>
        <v>16.166958280497965</v>
      </c>
    </row>
    <row r="147" spans="2:14" x14ac:dyDescent="0.3">
      <c r="B147" s="10" t="s">
        <v>36</v>
      </c>
      <c r="C147" s="11">
        <v>300</v>
      </c>
      <c r="D147" s="11">
        <v>292</v>
      </c>
      <c r="E147" s="21"/>
      <c r="F147" s="12">
        <f t="shared" si="30"/>
        <v>-8</v>
      </c>
      <c r="G147" s="12">
        <v>16.491571710893599</v>
      </c>
      <c r="H147" s="12">
        <v>4.9471579720490899</v>
      </c>
      <c r="I147" s="12">
        <v>-29.4387296829427</v>
      </c>
      <c r="J147" s="12"/>
      <c r="K147" s="13">
        <f t="shared" si="26"/>
        <v>-2.6666666666666616</v>
      </c>
      <c r="L147" s="13">
        <f t="shared" si="34"/>
        <v>5.4971905702978718</v>
      </c>
      <c r="M147" s="13">
        <f t="shared" si="35"/>
        <v>1.6490526573496922</v>
      </c>
      <c r="N147" s="13">
        <f t="shared" si="36"/>
        <v>-9.8129098943142363</v>
      </c>
    </row>
    <row r="148" spans="2:14" x14ac:dyDescent="0.3">
      <c r="B148" s="10" t="s">
        <v>37</v>
      </c>
      <c r="C148" s="11">
        <v>120</v>
      </c>
      <c r="D148" s="11">
        <v>150</v>
      </c>
      <c r="E148" s="21"/>
      <c r="F148" s="12">
        <f t="shared" si="30"/>
        <v>30</v>
      </c>
      <c r="G148" s="12">
        <v>6.5966286843574702</v>
      </c>
      <c r="H148" s="12">
        <v>1.5491475650459099</v>
      </c>
      <c r="I148" s="12">
        <v>21.854223750596599</v>
      </c>
      <c r="J148" s="12"/>
      <c r="K148" s="13">
        <f t="shared" si="26"/>
        <v>25</v>
      </c>
      <c r="L148" s="13">
        <f t="shared" si="34"/>
        <v>5.497190570297894</v>
      </c>
      <c r="M148" s="13">
        <f t="shared" si="35"/>
        <v>1.2909563042049266</v>
      </c>
      <c r="N148" s="13">
        <f t="shared" si="36"/>
        <v>18.211853125497157</v>
      </c>
    </row>
    <row r="149" spans="2:14" x14ac:dyDescent="0.3">
      <c r="B149" s="14" t="s">
        <v>38</v>
      </c>
      <c r="C149" s="15">
        <f>SUM(C133:C148)</f>
        <v>4734</v>
      </c>
      <c r="D149" s="15">
        <f>SUM(D133:D148)</f>
        <v>5252</v>
      </c>
      <c r="E149" s="16"/>
      <c r="F149" s="17">
        <f>SUM(F133:F148)</f>
        <v>518</v>
      </c>
      <c r="G149" s="17">
        <f>SUM(G134:G148)</f>
        <v>260.23700159790201</v>
      </c>
      <c r="H149" s="17">
        <f>SUM(H133:H148)</f>
        <v>36.108460586536395</v>
      </c>
      <c r="I149" s="17">
        <f>SUM(I133:I148)</f>
        <v>221.65453781556133</v>
      </c>
      <c r="J149" s="12"/>
      <c r="K149" s="18">
        <f t="shared" si="26"/>
        <v>10.942120828052392</v>
      </c>
      <c r="L149" s="18">
        <f t="shared" si="34"/>
        <v>5.497190570297894</v>
      </c>
      <c r="M149" s="18">
        <f t="shared" si="35"/>
        <v>0.76274737191668329</v>
      </c>
      <c r="N149" s="18">
        <f t="shared" si="36"/>
        <v>4.6821828858377934</v>
      </c>
    </row>
    <row r="150" spans="2:14" x14ac:dyDescent="0.3">
      <c r="K150" s="13"/>
      <c r="L150" s="13"/>
      <c r="M150" s="13"/>
      <c r="N150" s="13"/>
    </row>
    <row r="151" spans="2:14" x14ac:dyDescent="0.3">
      <c r="B151" s="3"/>
      <c r="K151" s="13"/>
      <c r="L151" s="13"/>
      <c r="M151" s="13"/>
      <c r="N151" s="13"/>
    </row>
    <row r="152" spans="2:14" ht="24" x14ac:dyDescent="0.4">
      <c r="B152" s="1" t="s">
        <v>17</v>
      </c>
      <c r="C152" s="28" t="s">
        <v>1</v>
      </c>
      <c r="D152" s="28"/>
    </row>
    <row r="153" spans="2:14" ht="19.5" x14ac:dyDescent="0.35">
      <c r="C153" s="28"/>
      <c r="D153" s="28"/>
      <c r="F153" s="4" t="s">
        <v>2</v>
      </c>
      <c r="K153" s="4" t="s">
        <v>3</v>
      </c>
    </row>
    <row r="154" spans="2:14" x14ac:dyDescent="0.3">
      <c r="C154" s="32" t="s">
        <v>4</v>
      </c>
      <c r="D154" s="32" t="s">
        <v>5</v>
      </c>
      <c r="E154" s="5"/>
      <c r="F154" s="34" t="s">
        <v>6</v>
      </c>
      <c r="G154" s="31" t="s">
        <v>7</v>
      </c>
      <c r="H154" s="31"/>
      <c r="I154" s="31"/>
      <c r="J154" s="6"/>
      <c r="K154" s="29" t="s">
        <v>6</v>
      </c>
      <c r="L154" s="31" t="s">
        <v>7</v>
      </c>
      <c r="M154" s="31"/>
      <c r="N154" s="31"/>
    </row>
    <row r="155" spans="2:14" x14ac:dyDescent="0.3">
      <c r="B155" s="7" t="s">
        <v>21</v>
      </c>
      <c r="C155" s="33"/>
      <c r="D155" s="33"/>
      <c r="E155" s="5"/>
      <c r="F155" s="33"/>
      <c r="G155" s="19" t="s">
        <v>9</v>
      </c>
      <c r="H155" s="26" t="s">
        <v>10</v>
      </c>
      <c r="I155" s="19" t="s">
        <v>11</v>
      </c>
      <c r="J155" s="9"/>
      <c r="K155" s="30"/>
      <c r="L155" s="19" t="s">
        <v>9</v>
      </c>
      <c r="M155" s="26" t="s">
        <v>10</v>
      </c>
      <c r="N155" s="19" t="s">
        <v>11</v>
      </c>
    </row>
    <row r="156" spans="2:14" x14ac:dyDescent="0.3">
      <c r="B156" s="10" t="s">
        <v>22</v>
      </c>
      <c r="C156" s="11">
        <v>79</v>
      </c>
      <c r="D156" s="11">
        <v>94</v>
      </c>
      <c r="E156" s="21"/>
      <c r="F156" s="12">
        <f>+D156-C156</f>
        <v>15</v>
      </c>
      <c r="G156" s="12">
        <v>4.3427805505353296</v>
      </c>
      <c r="H156" s="12">
        <v>5.0459259594863903</v>
      </c>
      <c r="I156" s="12">
        <v>5.6112934899782596</v>
      </c>
      <c r="J156" s="12"/>
      <c r="K156" s="13">
        <f>+((D156/C156)-1)*100</f>
        <v>18.98734177215189</v>
      </c>
      <c r="L156" s="13">
        <f t="shared" ref="L156:N157" si="37">+((($C156+G156)/$C156)-1)*100</f>
        <v>5.4971905702978718</v>
      </c>
      <c r="M156" s="13">
        <f t="shared" si="37"/>
        <v>6.3872480499827855</v>
      </c>
      <c r="N156" s="13">
        <f t="shared" si="37"/>
        <v>7.1029031518712316</v>
      </c>
    </row>
    <row r="157" spans="2:14" x14ac:dyDescent="0.3">
      <c r="B157" s="10" t="s">
        <v>24</v>
      </c>
      <c r="C157" s="11">
        <v>50</v>
      </c>
      <c r="D157" s="11">
        <v>66</v>
      </c>
      <c r="E157" s="21"/>
      <c r="F157" s="12">
        <f>+D157-C157</f>
        <v>16</v>
      </c>
      <c r="G157" s="12">
        <v>2.7485952851489399</v>
      </c>
      <c r="H157" s="12">
        <v>-2.9361974016703698</v>
      </c>
      <c r="I157" s="12">
        <v>16.187602116521401</v>
      </c>
      <c r="J157" s="12"/>
      <c r="K157" s="13">
        <f>+((D157/C157)-1)*100</f>
        <v>32.000000000000007</v>
      </c>
      <c r="L157" s="13">
        <f t="shared" si="37"/>
        <v>5.4971905702978718</v>
      </c>
      <c r="M157" s="13">
        <f t="shared" si="37"/>
        <v>-5.8723948033407414</v>
      </c>
      <c r="N157" s="13">
        <f t="shared" si="37"/>
        <v>32.375204233042808</v>
      </c>
    </row>
    <row r="158" spans="2:14" x14ac:dyDescent="0.3">
      <c r="B158" s="10" t="s">
        <v>25</v>
      </c>
      <c r="C158" s="11">
        <v>0</v>
      </c>
      <c r="D158" s="11">
        <v>0</v>
      </c>
      <c r="E158" s="21"/>
      <c r="F158" s="12"/>
      <c r="G158" s="12">
        <v>0</v>
      </c>
      <c r="H158" s="12">
        <v>0</v>
      </c>
      <c r="I158" s="12">
        <v>0</v>
      </c>
      <c r="J158" s="12"/>
      <c r="K158" s="13"/>
      <c r="L158" s="13"/>
      <c r="M158" s="13"/>
      <c r="N158" s="13"/>
    </row>
    <row r="159" spans="2:14" x14ac:dyDescent="0.3">
      <c r="B159" s="10" t="s">
        <v>26</v>
      </c>
      <c r="C159" s="11">
        <v>1127</v>
      </c>
      <c r="D159" s="11">
        <v>1111</v>
      </c>
      <c r="E159" s="21"/>
      <c r="F159" s="12">
        <f t="shared" ref="F159:F170" si="38">+D159-C159</f>
        <v>-16</v>
      </c>
      <c r="G159" s="12">
        <v>61.953337727257299</v>
      </c>
      <c r="H159" s="12">
        <v>-50.028882150310501</v>
      </c>
      <c r="I159" s="12">
        <v>-27.924455576946698</v>
      </c>
      <c r="J159" s="12"/>
      <c r="K159" s="13">
        <f t="shared" ref="K159:K171" si="39">+((D159/C159)-1)*100</f>
        <v>-1.4196983141082531</v>
      </c>
      <c r="L159" s="13">
        <f t="shared" ref="L159:N171" si="40">+((($C159+G159)/$C159)-1)*100</f>
        <v>5.497190570297894</v>
      </c>
      <c r="M159" s="13">
        <f t="shared" si="40"/>
        <v>-4.4391199778447632</v>
      </c>
      <c r="N159" s="13">
        <f t="shared" si="40"/>
        <v>-2.4777689065613728</v>
      </c>
    </row>
    <row r="160" spans="2:14" x14ac:dyDescent="0.3">
      <c r="B160" s="10" t="s">
        <v>27</v>
      </c>
      <c r="C160" s="11">
        <v>59</v>
      </c>
      <c r="D160" s="11">
        <v>63</v>
      </c>
      <c r="E160" s="21"/>
      <c r="F160" s="12">
        <f t="shared" si="38"/>
        <v>4</v>
      </c>
      <c r="G160" s="12">
        <v>3.2433424364757499</v>
      </c>
      <c r="H160" s="12">
        <v>1.1076658407701301</v>
      </c>
      <c r="I160" s="12">
        <v>-0.35100827724589501</v>
      </c>
      <c r="J160" s="12"/>
      <c r="K160" s="13">
        <f t="shared" si="39"/>
        <v>6.7796610169491567</v>
      </c>
      <c r="L160" s="13">
        <f t="shared" si="40"/>
        <v>5.4971905702978718</v>
      </c>
      <c r="M160" s="13">
        <f t="shared" si="40"/>
        <v>1.8773997301188672</v>
      </c>
      <c r="N160" s="13">
        <f t="shared" si="40"/>
        <v>-0.59492928346761564</v>
      </c>
    </row>
    <row r="161" spans="2:14" x14ac:dyDescent="0.3">
      <c r="B161" s="10" t="s">
        <v>28</v>
      </c>
      <c r="C161" s="11">
        <v>698</v>
      </c>
      <c r="D161" s="11">
        <v>774</v>
      </c>
      <c r="E161" s="21"/>
      <c r="F161" s="12">
        <f t="shared" si="38"/>
        <v>76</v>
      </c>
      <c r="G161" s="12">
        <v>38.370390180679301</v>
      </c>
      <c r="H161" s="12">
        <v>20.9509891665388</v>
      </c>
      <c r="I161" s="12">
        <v>16.678620652781799</v>
      </c>
      <c r="J161" s="12"/>
      <c r="K161" s="13">
        <f t="shared" si="39"/>
        <v>10.888252148997136</v>
      </c>
      <c r="L161" s="13">
        <f t="shared" si="40"/>
        <v>5.497190570297894</v>
      </c>
      <c r="M161" s="13">
        <f t="shared" si="40"/>
        <v>3.0015743791602878</v>
      </c>
      <c r="N161" s="13">
        <f t="shared" si="40"/>
        <v>2.3894871995389311</v>
      </c>
    </row>
    <row r="162" spans="2:14" x14ac:dyDescent="0.3">
      <c r="B162" s="10" t="s">
        <v>29</v>
      </c>
      <c r="C162" s="11">
        <v>894</v>
      </c>
      <c r="D162" s="11">
        <v>1054</v>
      </c>
      <c r="E162" s="21"/>
      <c r="F162" s="12">
        <f t="shared" si="38"/>
        <v>160</v>
      </c>
      <c r="G162" s="12">
        <v>49.144883698463097</v>
      </c>
      <c r="H162" s="12">
        <v>-1.0660909102349101</v>
      </c>
      <c r="I162" s="12">
        <v>111.92120721177101</v>
      </c>
      <c r="J162" s="12"/>
      <c r="K162" s="13">
        <f t="shared" si="39"/>
        <v>17.897091722595082</v>
      </c>
      <c r="L162" s="13">
        <f t="shared" si="40"/>
        <v>5.497190570297894</v>
      </c>
      <c r="M162" s="13">
        <f t="shared" si="40"/>
        <v>-0.11924954253187403</v>
      </c>
      <c r="N162" s="13">
        <f t="shared" si="40"/>
        <v>12.519150694828983</v>
      </c>
    </row>
    <row r="163" spans="2:14" x14ac:dyDescent="0.3">
      <c r="B163" s="10" t="s">
        <v>30</v>
      </c>
      <c r="C163" s="11">
        <v>176</v>
      </c>
      <c r="D163" s="11">
        <v>160</v>
      </c>
      <c r="E163" s="21"/>
      <c r="F163" s="12">
        <f t="shared" si="38"/>
        <v>-16</v>
      </c>
      <c r="G163" s="12">
        <v>9.67505540372429</v>
      </c>
      <c r="H163" s="12">
        <v>-17.4112022486906</v>
      </c>
      <c r="I163" s="12">
        <v>-8.2638531550336403</v>
      </c>
      <c r="J163" s="12"/>
      <c r="K163" s="13">
        <f t="shared" si="39"/>
        <v>-9.0909090909090935</v>
      </c>
      <c r="L163" s="13">
        <f t="shared" si="40"/>
        <v>5.497190570297894</v>
      </c>
      <c r="M163" s="13">
        <f t="shared" si="40"/>
        <v>-9.8927285503923823</v>
      </c>
      <c r="N163" s="13">
        <f t="shared" si="40"/>
        <v>-4.6953711108145724</v>
      </c>
    </row>
    <row r="164" spans="2:14" x14ac:dyDescent="0.3">
      <c r="B164" s="10" t="s">
        <v>31</v>
      </c>
      <c r="C164" s="11">
        <v>267</v>
      </c>
      <c r="D164" s="11">
        <v>305</v>
      </c>
      <c r="E164" s="21"/>
      <c r="F164" s="12">
        <f t="shared" si="38"/>
        <v>38</v>
      </c>
      <c r="G164" s="12">
        <v>14.6774988226953</v>
      </c>
      <c r="H164" s="12">
        <v>11.9506335850876</v>
      </c>
      <c r="I164" s="12">
        <v>11.371867592216899</v>
      </c>
      <c r="J164" s="12"/>
      <c r="K164" s="13">
        <f t="shared" si="39"/>
        <v>14.232209737827706</v>
      </c>
      <c r="L164" s="13">
        <f t="shared" si="40"/>
        <v>5.4971905702978718</v>
      </c>
      <c r="M164" s="13">
        <f t="shared" si="40"/>
        <v>4.4758927284972216</v>
      </c>
      <c r="N164" s="13">
        <f t="shared" si="40"/>
        <v>4.2591264390325456</v>
      </c>
    </row>
    <row r="165" spans="2:14" x14ac:dyDescent="0.3">
      <c r="B165" s="10" t="s">
        <v>32</v>
      </c>
      <c r="C165" s="11">
        <v>14</v>
      </c>
      <c r="D165" s="11">
        <v>22</v>
      </c>
      <c r="E165" s="21"/>
      <c r="F165" s="12">
        <f t="shared" si="38"/>
        <v>8</v>
      </c>
      <c r="G165" s="12">
        <v>0.76960667984170406</v>
      </c>
      <c r="H165" s="12">
        <v>2.1476281379483599</v>
      </c>
      <c r="I165" s="12">
        <v>5.08276518220993</v>
      </c>
      <c r="J165" s="12"/>
      <c r="K165" s="13">
        <f t="shared" si="39"/>
        <v>57.142857142857139</v>
      </c>
      <c r="L165" s="13">
        <f t="shared" si="40"/>
        <v>5.497190570297894</v>
      </c>
      <c r="M165" s="13">
        <f t="shared" si="40"/>
        <v>15.340200985345431</v>
      </c>
      <c r="N165" s="13">
        <f t="shared" si="40"/>
        <v>36.305465587213767</v>
      </c>
    </row>
    <row r="166" spans="2:14" x14ac:dyDescent="0.3">
      <c r="B166" s="10" t="s">
        <v>33</v>
      </c>
      <c r="C166" s="11">
        <v>441</v>
      </c>
      <c r="D166" s="11">
        <v>436</v>
      </c>
      <c r="E166" s="21"/>
      <c r="F166" s="12">
        <f t="shared" si="38"/>
        <v>-5</v>
      </c>
      <c r="G166" s="12">
        <v>24.242610415013601</v>
      </c>
      <c r="H166" s="12">
        <v>-19.670347721681999</v>
      </c>
      <c r="I166" s="12">
        <v>-9.5722626933316199</v>
      </c>
      <c r="J166" s="12"/>
      <c r="K166" s="13">
        <f t="shared" si="39"/>
        <v>-1.1337868480725599</v>
      </c>
      <c r="L166" s="13">
        <f t="shared" si="40"/>
        <v>5.4971905702978718</v>
      </c>
      <c r="M166" s="13">
        <f t="shared" si="40"/>
        <v>-4.4603963087714309</v>
      </c>
      <c r="N166" s="13">
        <f t="shared" si="40"/>
        <v>-2.1705811095990013</v>
      </c>
    </row>
    <row r="167" spans="2:14" x14ac:dyDescent="0.3">
      <c r="B167" s="10" t="s">
        <v>34</v>
      </c>
      <c r="C167" s="11">
        <v>57</v>
      </c>
      <c r="D167" s="11">
        <v>63</v>
      </c>
      <c r="E167" s="21"/>
      <c r="F167" s="12">
        <f t="shared" si="38"/>
        <v>6</v>
      </c>
      <c r="G167" s="12">
        <v>3.1333986250697898</v>
      </c>
      <c r="H167" s="12">
        <v>2.6508092077758501</v>
      </c>
      <c r="I167" s="12">
        <v>0.21579216715434699</v>
      </c>
      <c r="J167" s="12"/>
      <c r="K167" s="13">
        <f t="shared" si="39"/>
        <v>10.526315789473696</v>
      </c>
      <c r="L167" s="13">
        <f t="shared" si="40"/>
        <v>5.4971905702978718</v>
      </c>
      <c r="M167" s="13">
        <f t="shared" si="40"/>
        <v>4.650542469782204</v>
      </c>
      <c r="N167" s="13">
        <f t="shared" si="40"/>
        <v>0.37858274939359671</v>
      </c>
    </row>
    <row r="168" spans="2:14" x14ac:dyDescent="0.3">
      <c r="B168" s="10" t="s">
        <v>35</v>
      </c>
      <c r="C168" s="11">
        <v>229</v>
      </c>
      <c r="D168" s="11">
        <v>258</v>
      </c>
      <c r="E168" s="21"/>
      <c r="F168" s="12">
        <f t="shared" si="38"/>
        <v>29</v>
      </c>
      <c r="G168" s="12">
        <v>12.5885664059821</v>
      </c>
      <c r="H168" s="12">
        <v>5.5420406098679198</v>
      </c>
      <c r="I168" s="12">
        <v>10.869392984149799</v>
      </c>
      <c r="J168" s="12"/>
      <c r="K168" s="13">
        <f t="shared" si="39"/>
        <v>12.663755458515279</v>
      </c>
      <c r="L168" s="13">
        <f t="shared" si="40"/>
        <v>5.4971905702978718</v>
      </c>
      <c r="M168" s="13">
        <f t="shared" si="40"/>
        <v>2.420105069811318</v>
      </c>
      <c r="N168" s="13">
        <f t="shared" si="40"/>
        <v>4.7464598184060236</v>
      </c>
    </row>
    <row r="169" spans="2:14" x14ac:dyDescent="0.3">
      <c r="B169" s="10" t="s">
        <v>36</v>
      </c>
      <c r="C169" s="11">
        <v>472</v>
      </c>
      <c r="D169" s="11">
        <v>472</v>
      </c>
      <c r="E169" s="21"/>
      <c r="F169" s="12">
        <f t="shared" si="38"/>
        <v>0</v>
      </c>
      <c r="G169" s="12">
        <v>25.946739491805999</v>
      </c>
      <c r="H169" s="12">
        <v>1.4488384019834899</v>
      </c>
      <c r="I169" s="12">
        <v>-27.3955778937895</v>
      </c>
      <c r="J169" s="12"/>
      <c r="K169" s="13">
        <f t="shared" si="39"/>
        <v>0</v>
      </c>
      <c r="L169" s="13">
        <f t="shared" si="40"/>
        <v>5.4971905702978718</v>
      </c>
      <c r="M169" s="13">
        <f t="shared" si="40"/>
        <v>0.30695728855583138</v>
      </c>
      <c r="N169" s="13">
        <f t="shared" si="40"/>
        <v>-5.8041478588537032</v>
      </c>
    </row>
    <row r="170" spans="2:14" x14ac:dyDescent="0.3">
      <c r="B170" s="10" t="s">
        <v>37</v>
      </c>
      <c r="C170" s="11">
        <v>291</v>
      </c>
      <c r="D170" s="11">
        <v>320</v>
      </c>
      <c r="E170" s="21"/>
      <c r="F170" s="12">
        <f t="shared" si="38"/>
        <v>29</v>
      </c>
      <c r="G170" s="12">
        <v>15.9968245595668</v>
      </c>
      <c r="H170" s="12">
        <v>-1.03381978597585</v>
      </c>
      <c r="I170" s="12">
        <v>14.0369952264089</v>
      </c>
      <c r="J170" s="12"/>
      <c r="K170" s="13">
        <f t="shared" si="39"/>
        <v>9.9656357388316241</v>
      </c>
      <c r="L170" s="13">
        <f t="shared" si="40"/>
        <v>5.4971905702978718</v>
      </c>
      <c r="M170" s="13">
        <f t="shared" si="40"/>
        <v>-0.35526453126316637</v>
      </c>
      <c r="N170" s="13">
        <f t="shared" si="40"/>
        <v>4.8237096997968854</v>
      </c>
    </row>
    <row r="171" spans="2:14" x14ac:dyDescent="0.3">
      <c r="B171" s="14" t="s">
        <v>38</v>
      </c>
      <c r="C171" s="15">
        <f>SUM(C155:C170)</f>
        <v>4854</v>
      </c>
      <c r="D171" s="15">
        <f>SUM(D155:D170)</f>
        <v>5198</v>
      </c>
      <c r="E171" s="16"/>
      <c r="F171" s="17">
        <f>SUM(F155:F170)</f>
        <v>344</v>
      </c>
      <c r="G171" s="17">
        <f>SUM(G155:G170)</f>
        <v>266.83363028225932</v>
      </c>
      <c r="H171" s="17">
        <f>SUM(H155:H170)</f>
        <v>-41.302009309105692</v>
      </c>
      <c r="I171" s="17">
        <f>SUM(I155:I170)</f>
        <v>118.468379026845</v>
      </c>
      <c r="J171" s="12"/>
      <c r="K171" s="18">
        <f t="shared" si="39"/>
        <v>7.0869386073341589</v>
      </c>
      <c r="L171" s="18">
        <f t="shared" si="40"/>
        <v>5.4971905702978718</v>
      </c>
      <c r="M171" s="18">
        <f t="shared" si="40"/>
        <v>-0.85088605910806914</v>
      </c>
      <c r="N171" s="18">
        <f t="shared" si="40"/>
        <v>2.4406340961443007</v>
      </c>
    </row>
    <row r="173" spans="2:14" ht="24" customHeight="1" x14ac:dyDescent="0.4">
      <c r="B173" s="1"/>
    </row>
    <row r="174" spans="2:14" ht="20.25" customHeight="1" x14ac:dyDescent="0.4">
      <c r="B174" s="35" t="s">
        <v>18</v>
      </c>
      <c r="C174" s="35"/>
      <c r="D174" s="35"/>
    </row>
    <row r="175" spans="2:14" ht="19.5" x14ac:dyDescent="0.35">
      <c r="C175" s="28" t="s">
        <v>1</v>
      </c>
      <c r="D175" s="28"/>
      <c r="F175" s="4" t="s">
        <v>2</v>
      </c>
      <c r="K175" s="4" t="s">
        <v>3</v>
      </c>
    </row>
    <row r="176" spans="2:14" x14ac:dyDescent="0.3">
      <c r="C176" s="32" t="s">
        <v>4</v>
      </c>
      <c r="D176" s="32" t="s">
        <v>5</v>
      </c>
      <c r="E176" s="5"/>
      <c r="F176" s="34" t="s">
        <v>6</v>
      </c>
      <c r="G176" s="31" t="s">
        <v>7</v>
      </c>
      <c r="H176" s="31"/>
      <c r="I176" s="31"/>
      <c r="J176" s="6"/>
      <c r="K176" s="29" t="s">
        <v>6</v>
      </c>
      <c r="L176" s="31" t="s">
        <v>7</v>
      </c>
      <c r="M176" s="31"/>
      <c r="N176" s="31"/>
    </row>
    <row r="177" spans="2:14" x14ac:dyDescent="0.3">
      <c r="B177" s="7" t="s">
        <v>21</v>
      </c>
      <c r="C177" s="33"/>
      <c r="D177" s="33"/>
      <c r="E177" s="5"/>
      <c r="F177" s="33"/>
      <c r="G177" s="19" t="s">
        <v>9</v>
      </c>
      <c r="H177" s="26" t="s">
        <v>10</v>
      </c>
      <c r="I177" s="19" t="s">
        <v>11</v>
      </c>
      <c r="J177" s="9"/>
      <c r="K177" s="30"/>
      <c r="L177" s="19" t="s">
        <v>9</v>
      </c>
      <c r="M177" s="26" t="s">
        <v>10</v>
      </c>
      <c r="N177" s="19" t="s">
        <v>11</v>
      </c>
    </row>
    <row r="178" spans="2:14" x14ac:dyDescent="0.3">
      <c r="B178" s="10" t="s">
        <v>22</v>
      </c>
      <c r="C178" s="11">
        <v>419</v>
      </c>
      <c r="D178" s="11">
        <v>560</v>
      </c>
      <c r="E178" s="21"/>
      <c r="F178" s="12">
        <f t="shared" ref="F178:F192" si="41">+D178-C178</f>
        <v>141</v>
      </c>
      <c r="G178" s="12">
        <v>23.033228489548101</v>
      </c>
      <c r="H178" s="12">
        <v>-8.3128420699396006</v>
      </c>
      <c r="I178" s="12">
        <v>126.279613580391</v>
      </c>
      <c r="J178" s="12"/>
      <c r="K178" s="13">
        <f>+((D178/C178)-1)*100</f>
        <v>33.651551312649161</v>
      </c>
      <c r="L178" s="13">
        <f t="shared" ref="L178" si="42">+((($C178+G178)/$C178)-1)*100</f>
        <v>5.4971905702978718</v>
      </c>
      <c r="M178" s="13">
        <f t="shared" ref="M178" si="43">+((($C178+H178)/$C178)-1)*100</f>
        <v>-1.9839718544008678</v>
      </c>
      <c r="N178" s="13">
        <f t="shared" ref="N178" si="44">+((($C178+I178)/$C178)-1)*100</f>
        <v>30.138332596752026</v>
      </c>
    </row>
    <row r="179" spans="2:14" x14ac:dyDescent="0.3">
      <c r="B179" s="10" t="s">
        <v>24</v>
      </c>
      <c r="C179" s="11">
        <v>472</v>
      </c>
      <c r="D179" s="11">
        <v>524</v>
      </c>
      <c r="E179" s="21"/>
      <c r="F179" s="12">
        <f t="shared" si="41"/>
        <v>52</v>
      </c>
      <c r="G179" s="12">
        <v>25.946739491805999</v>
      </c>
      <c r="H179" s="12">
        <v>-36.127765959753503</v>
      </c>
      <c r="I179" s="12">
        <v>62.181026467947397</v>
      </c>
      <c r="J179" s="12"/>
      <c r="K179" s="13">
        <f t="shared" ref="K179:K192" si="45">+((D179/C179)-1)*100</f>
        <v>11.016949152542367</v>
      </c>
      <c r="L179" s="13">
        <f t="shared" ref="L179:L192" si="46">+((($C179+G179)/$C179)-1)*100</f>
        <v>5.4971905702978718</v>
      </c>
      <c r="M179" s="13">
        <f t="shared" ref="M179:M192" si="47">+((($C179+H179)/$C179)-1)*100</f>
        <v>-7.6541877033376116</v>
      </c>
      <c r="N179" s="13">
        <f t="shared" ref="N179:N192" si="48">+((($C179+I179)/$C179)-1)*100</f>
        <v>13.173946285582083</v>
      </c>
    </row>
    <row r="180" spans="2:14" x14ac:dyDescent="0.3">
      <c r="B180" s="10" t="s">
        <v>25</v>
      </c>
      <c r="C180" s="11">
        <v>1</v>
      </c>
      <c r="D180" s="11">
        <v>12</v>
      </c>
      <c r="E180" s="21"/>
      <c r="F180" s="12">
        <f t="shared" si="41"/>
        <v>11</v>
      </c>
      <c r="G180" s="12">
        <v>5.4971905702978899E-2</v>
      </c>
      <c r="H180" s="12">
        <v>0.117913953816429</v>
      </c>
      <c r="I180" s="12">
        <v>10.8271141404805</v>
      </c>
      <c r="J180" s="12"/>
      <c r="K180" s="13"/>
      <c r="L180" s="13"/>
      <c r="M180" s="13"/>
      <c r="N180" s="13"/>
    </row>
    <row r="181" spans="2:14" x14ac:dyDescent="0.3">
      <c r="B181" s="10" t="s">
        <v>26</v>
      </c>
      <c r="C181" s="11">
        <v>574</v>
      </c>
      <c r="D181" s="11">
        <v>630</v>
      </c>
      <c r="E181" s="21"/>
      <c r="F181" s="12">
        <f t="shared" si="41"/>
        <v>56</v>
      </c>
      <c r="G181" s="12">
        <v>31.5538738735099</v>
      </c>
      <c r="H181" s="12">
        <v>-32.472491021382901</v>
      </c>
      <c r="I181" s="12">
        <v>56.918617147873</v>
      </c>
      <c r="J181" s="12"/>
      <c r="K181" s="13">
        <f t="shared" si="45"/>
        <v>9.7560975609756184</v>
      </c>
      <c r="L181" s="13">
        <f t="shared" si="46"/>
        <v>5.497190570297894</v>
      </c>
      <c r="M181" s="13">
        <f t="shared" si="47"/>
        <v>-5.657228400937786</v>
      </c>
      <c r="N181" s="13">
        <f t="shared" si="48"/>
        <v>9.9161353916154873</v>
      </c>
    </row>
    <row r="182" spans="2:14" x14ac:dyDescent="0.3">
      <c r="B182" s="10" t="s">
        <v>27</v>
      </c>
      <c r="C182" s="11">
        <v>32</v>
      </c>
      <c r="D182" s="11">
        <v>23</v>
      </c>
      <c r="E182" s="21"/>
      <c r="F182" s="12">
        <f t="shared" si="41"/>
        <v>-9</v>
      </c>
      <c r="G182" s="12">
        <v>1.7591009824953201</v>
      </c>
      <c r="H182" s="12">
        <v>-0.44513453110210299</v>
      </c>
      <c r="I182" s="12">
        <v>-10.313966451393201</v>
      </c>
      <c r="J182" s="12"/>
      <c r="K182" s="13">
        <f t="shared" si="45"/>
        <v>-28.125</v>
      </c>
      <c r="L182" s="13">
        <f t="shared" si="46"/>
        <v>5.4971905702978718</v>
      </c>
      <c r="M182" s="13">
        <f t="shared" si="47"/>
        <v>-1.3910454096940694</v>
      </c>
      <c r="N182" s="13">
        <f t="shared" si="48"/>
        <v>-32.231145160603745</v>
      </c>
    </row>
    <row r="183" spans="2:14" x14ac:dyDescent="0.3">
      <c r="B183" s="10" t="s">
        <v>28</v>
      </c>
      <c r="C183" s="11">
        <v>664</v>
      </c>
      <c r="D183" s="11">
        <v>748</v>
      </c>
      <c r="E183" s="21"/>
      <c r="F183" s="12">
        <f t="shared" si="41"/>
        <v>84</v>
      </c>
      <c r="G183" s="12">
        <v>36.501345386777999</v>
      </c>
      <c r="H183" s="12">
        <v>24.838732841212401</v>
      </c>
      <c r="I183" s="12">
        <v>22.659921772009401</v>
      </c>
      <c r="J183" s="12"/>
      <c r="K183" s="13">
        <f t="shared" si="45"/>
        <v>12.650602409638555</v>
      </c>
      <c r="L183" s="13">
        <f t="shared" si="46"/>
        <v>5.497190570297894</v>
      </c>
      <c r="M183" s="13">
        <f t="shared" si="47"/>
        <v>3.7407730182548837</v>
      </c>
      <c r="N183" s="13">
        <f t="shared" si="48"/>
        <v>3.4126388210857561</v>
      </c>
    </row>
    <row r="184" spans="2:14" x14ac:dyDescent="0.3">
      <c r="B184" s="10" t="s">
        <v>29</v>
      </c>
      <c r="C184" s="11">
        <v>891</v>
      </c>
      <c r="D184" s="11">
        <v>994</v>
      </c>
      <c r="E184" s="21"/>
      <c r="F184" s="12">
        <f t="shared" si="41"/>
        <v>103</v>
      </c>
      <c r="G184" s="12">
        <v>48.9799679813542</v>
      </c>
      <c r="H184" s="12">
        <v>-9.9376206695231701</v>
      </c>
      <c r="I184" s="12">
        <v>63.957652688168899</v>
      </c>
      <c r="J184" s="12"/>
      <c r="K184" s="13">
        <f t="shared" si="45"/>
        <v>11.56004489337823</v>
      </c>
      <c r="L184" s="13">
        <f t="shared" si="46"/>
        <v>5.497190570297894</v>
      </c>
      <c r="M184" s="13">
        <f t="shared" si="47"/>
        <v>-1.1153334084762268</v>
      </c>
      <c r="N184" s="13">
        <f t="shared" si="48"/>
        <v>7.1781877315565623</v>
      </c>
    </row>
    <row r="185" spans="2:14" x14ac:dyDescent="0.3">
      <c r="B185" s="10" t="s">
        <v>30</v>
      </c>
      <c r="C185" s="11">
        <v>246</v>
      </c>
      <c r="D185" s="11">
        <v>227</v>
      </c>
      <c r="E185" s="21"/>
      <c r="F185" s="12">
        <f t="shared" si="41"/>
        <v>-19</v>
      </c>
      <c r="G185" s="12">
        <v>13.523088802932801</v>
      </c>
      <c r="H185" s="12">
        <v>-11.4498267539861</v>
      </c>
      <c r="I185" s="12">
        <v>-21.073262048946599</v>
      </c>
      <c r="J185" s="12"/>
      <c r="K185" s="13">
        <f t="shared" si="45"/>
        <v>-7.7235772357723604</v>
      </c>
      <c r="L185" s="13">
        <f t="shared" si="46"/>
        <v>5.497190570297894</v>
      </c>
      <c r="M185" s="13">
        <f t="shared" si="47"/>
        <v>-4.6544011195065345</v>
      </c>
      <c r="N185" s="13">
        <f t="shared" si="48"/>
        <v>-8.5663666865636543</v>
      </c>
    </row>
    <row r="186" spans="2:14" x14ac:dyDescent="0.3">
      <c r="B186" s="10" t="s">
        <v>31</v>
      </c>
      <c r="C186" s="11">
        <v>316</v>
      </c>
      <c r="D186" s="11">
        <v>360</v>
      </c>
      <c r="E186" s="21"/>
      <c r="F186" s="12">
        <f t="shared" si="41"/>
        <v>44</v>
      </c>
      <c r="G186" s="12">
        <v>17.371122202141301</v>
      </c>
      <c r="H186" s="12">
        <v>3.61474198674604</v>
      </c>
      <c r="I186" s="12">
        <v>23.014135811112599</v>
      </c>
      <c r="J186" s="12"/>
      <c r="K186" s="13">
        <f t="shared" si="45"/>
        <v>13.924050632911399</v>
      </c>
      <c r="L186" s="13">
        <f t="shared" si="46"/>
        <v>5.4971905702978718</v>
      </c>
      <c r="M186" s="13">
        <f t="shared" si="47"/>
        <v>1.1439056920082402</v>
      </c>
      <c r="N186" s="13">
        <f t="shared" si="48"/>
        <v>7.2829543706052657</v>
      </c>
    </row>
    <row r="187" spans="2:14" x14ac:dyDescent="0.3">
      <c r="B187" s="10" t="s">
        <v>32</v>
      </c>
      <c r="C187" s="11">
        <v>1</v>
      </c>
      <c r="D187" s="11">
        <v>0</v>
      </c>
      <c r="E187" s="21"/>
      <c r="F187" s="12">
        <f t="shared" si="41"/>
        <v>-1</v>
      </c>
      <c r="G187" s="12">
        <v>5.4971905702978899E-2</v>
      </c>
      <c r="H187" s="12">
        <v>0.226907288927893</v>
      </c>
      <c r="I187" s="12">
        <v>-1.2818791946308701</v>
      </c>
      <c r="J187" s="12"/>
      <c r="K187" s="13"/>
      <c r="L187" s="13"/>
      <c r="M187" s="13"/>
      <c r="N187" s="13"/>
    </row>
    <row r="188" spans="2:14" x14ac:dyDescent="0.3">
      <c r="B188" s="10" t="s">
        <v>33</v>
      </c>
      <c r="C188" s="11">
        <v>88</v>
      </c>
      <c r="D188" s="11">
        <v>92</v>
      </c>
      <c r="E188" s="21"/>
      <c r="F188" s="12">
        <f t="shared" si="41"/>
        <v>4</v>
      </c>
      <c r="G188" s="12">
        <v>4.8375277018621397</v>
      </c>
      <c r="H188" s="12">
        <v>0.92921938821616201</v>
      </c>
      <c r="I188" s="12">
        <v>-1.7667470900783</v>
      </c>
      <c r="J188" s="12"/>
      <c r="K188" s="13">
        <f t="shared" si="45"/>
        <v>4.5454545454545414</v>
      </c>
      <c r="L188" s="13">
        <f t="shared" si="46"/>
        <v>5.497190570297894</v>
      </c>
      <c r="M188" s="13">
        <f t="shared" si="47"/>
        <v>1.0559311229729085</v>
      </c>
      <c r="N188" s="13">
        <f t="shared" si="48"/>
        <v>-2.00766714781625</v>
      </c>
    </row>
    <row r="189" spans="2:14" x14ac:dyDescent="0.3">
      <c r="B189" s="10" t="s">
        <v>34</v>
      </c>
      <c r="C189" s="11">
        <v>22</v>
      </c>
      <c r="D189" s="11">
        <v>26</v>
      </c>
      <c r="E189" s="21"/>
      <c r="F189" s="12">
        <f t="shared" si="41"/>
        <v>4</v>
      </c>
      <c r="G189" s="12">
        <v>1.20938192546553</v>
      </c>
      <c r="H189" s="12">
        <v>2.1964535009318999</v>
      </c>
      <c r="I189" s="12">
        <v>0.59416457360256003</v>
      </c>
      <c r="J189" s="12"/>
      <c r="K189" s="13">
        <f t="shared" si="45"/>
        <v>18.181818181818187</v>
      </c>
      <c r="L189" s="13">
        <f t="shared" si="46"/>
        <v>5.4971905702978496</v>
      </c>
      <c r="M189" s="13">
        <f t="shared" si="47"/>
        <v>9.9838795496904442</v>
      </c>
      <c r="N189" s="13">
        <f t="shared" si="48"/>
        <v>2.7007480618298052</v>
      </c>
    </row>
    <row r="190" spans="2:14" x14ac:dyDescent="0.3">
      <c r="B190" s="10" t="s">
        <v>35</v>
      </c>
      <c r="C190" s="11">
        <v>326</v>
      </c>
      <c r="D190" s="11">
        <v>255</v>
      </c>
      <c r="E190" s="21"/>
      <c r="F190" s="12">
        <f t="shared" si="41"/>
        <v>-71</v>
      </c>
      <c r="G190" s="12">
        <v>17.920841259171102</v>
      </c>
      <c r="H190" s="12">
        <v>10.4091481152226</v>
      </c>
      <c r="I190" s="12">
        <v>-99.329989374393705</v>
      </c>
      <c r="J190" s="12"/>
      <c r="K190" s="13">
        <f t="shared" si="45"/>
        <v>-21.779141104294474</v>
      </c>
      <c r="L190" s="13">
        <f t="shared" si="46"/>
        <v>5.4971905702978718</v>
      </c>
      <c r="M190" s="13">
        <f t="shared" si="47"/>
        <v>3.1929902193934323</v>
      </c>
      <c r="N190" s="13">
        <f t="shared" si="48"/>
        <v>-30.4693218939858</v>
      </c>
    </row>
    <row r="191" spans="2:14" x14ac:dyDescent="0.3">
      <c r="B191" s="10" t="s">
        <v>36</v>
      </c>
      <c r="C191" s="11">
        <v>1173</v>
      </c>
      <c r="D191" s="11">
        <v>1228</v>
      </c>
      <c r="E191" s="21"/>
      <c r="F191" s="12">
        <f t="shared" si="41"/>
        <v>55</v>
      </c>
      <c r="G191" s="12">
        <v>64.482045389594205</v>
      </c>
      <c r="H191" s="12">
        <v>-30.799502026144101</v>
      </c>
      <c r="I191" s="12">
        <v>21.317456636549899</v>
      </c>
      <c r="J191" s="12"/>
      <c r="K191" s="13">
        <f t="shared" si="45"/>
        <v>4.6888320545609652</v>
      </c>
      <c r="L191" s="13">
        <f t="shared" si="46"/>
        <v>5.497190570297894</v>
      </c>
      <c r="M191" s="13">
        <f t="shared" si="47"/>
        <v>-2.6257034975399995</v>
      </c>
      <c r="N191" s="13">
        <f t="shared" si="48"/>
        <v>1.8173449818030596</v>
      </c>
    </row>
    <row r="192" spans="2:14" x14ac:dyDescent="0.3">
      <c r="B192" s="10" t="s">
        <v>37</v>
      </c>
      <c r="C192" s="11">
        <v>199</v>
      </c>
      <c r="D192" s="11">
        <v>278</v>
      </c>
      <c r="E192" s="21"/>
      <c r="F192" s="12">
        <f t="shared" si="41"/>
        <v>79</v>
      </c>
      <c r="G192" s="12">
        <v>10.9394092348928</v>
      </c>
      <c r="H192" s="12">
        <v>6.6326558074408997</v>
      </c>
      <c r="I192" s="12">
        <v>61.427934957666203</v>
      </c>
      <c r="J192" s="12"/>
      <c r="K192" s="13">
        <f t="shared" si="45"/>
        <v>39.698492462311563</v>
      </c>
      <c r="L192" s="13">
        <f t="shared" si="46"/>
        <v>5.497190570297894</v>
      </c>
      <c r="M192" s="13">
        <f t="shared" si="47"/>
        <v>3.3329928680607468</v>
      </c>
      <c r="N192" s="13">
        <f t="shared" si="48"/>
        <v>30.868309023952854</v>
      </c>
    </row>
    <row r="193" spans="2:14" x14ac:dyDescent="0.3">
      <c r="B193" s="14" t="s">
        <v>38</v>
      </c>
      <c r="C193" s="15">
        <f>SUM(C177:C192)</f>
        <v>5424</v>
      </c>
      <c r="D193" s="15">
        <f>SUM(D177:D192)</f>
        <v>5957</v>
      </c>
      <c r="E193" s="16"/>
      <c r="F193" s="17">
        <f>SUM(F177:F192)</f>
        <v>533</v>
      </c>
      <c r="G193" s="17">
        <f>SUM(G177:G192)</f>
        <v>298.16761653295737</v>
      </c>
      <c r="H193" s="17">
        <f>SUM(H177:H192)</f>
        <v>-80.579410149317155</v>
      </c>
      <c r="I193" s="17">
        <f>SUM(I177:I192)</f>
        <v>315.41179361635881</v>
      </c>
      <c r="J193" s="12"/>
      <c r="K193" s="18">
        <f t="shared" ref="K193" si="49">+((D193/C193)-1)*100</f>
        <v>9.8266961651917395</v>
      </c>
      <c r="L193" s="18">
        <f t="shared" ref="L193:N193" si="50">+((($C193+G193)/$C193)-1)*100</f>
        <v>5.497190570297894</v>
      </c>
      <c r="M193" s="18">
        <f t="shared" si="50"/>
        <v>-1.4856085941983288</v>
      </c>
      <c r="N193" s="18">
        <f t="shared" si="50"/>
        <v>5.8151141890921521</v>
      </c>
    </row>
    <row r="196" spans="2:14" ht="24" x14ac:dyDescent="0.4">
      <c r="B196" s="1" t="s">
        <v>19</v>
      </c>
      <c r="C196" s="28" t="s">
        <v>1</v>
      </c>
      <c r="D196" s="28"/>
    </row>
    <row r="197" spans="2:14" ht="19.5" x14ac:dyDescent="0.35">
      <c r="C197" s="28"/>
      <c r="D197" s="28"/>
      <c r="F197" s="4" t="s">
        <v>2</v>
      </c>
      <c r="K197" s="4" t="s">
        <v>3</v>
      </c>
    </row>
    <row r="198" spans="2:14" x14ac:dyDescent="0.3">
      <c r="C198" s="32" t="s">
        <v>4</v>
      </c>
      <c r="D198" s="32" t="s">
        <v>5</v>
      </c>
      <c r="E198" s="5"/>
      <c r="F198" s="34" t="s">
        <v>6</v>
      </c>
      <c r="G198" s="31" t="s">
        <v>7</v>
      </c>
      <c r="H198" s="31"/>
      <c r="I198" s="31"/>
      <c r="J198" s="6"/>
      <c r="K198" s="29" t="s">
        <v>6</v>
      </c>
      <c r="L198" s="31" t="s">
        <v>7</v>
      </c>
      <c r="M198" s="31"/>
      <c r="N198" s="31"/>
    </row>
    <row r="199" spans="2:14" x14ac:dyDescent="0.3">
      <c r="B199" s="7" t="s">
        <v>21</v>
      </c>
      <c r="C199" s="33"/>
      <c r="D199" s="33"/>
      <c r="E199" s="5"/>
      <c r="F199" s="33"/>
      <c r="G199" s="19" t="s">
        <v>9</v>
      </c>
      <c r="H199" s="26" t="s">
        <v>10</v>
      </c>
      <c r="I199" s="19" t="s">
        <v>11</v>
      </c>
      <c r="J199" s="9"/>
      <c r="K199" s="30"/>
      <c r="L199" s="19" t="s">
        <v>9</v>
      </c>
      <c r="M199" s="26" t="s">
        <v>10</v>
      </c>
      <c r="N199" s="19" t="s">
        <v>11</v>
      </c>
    </row>
    <row r="200" spans="2:14" x14ac:dyDescent="0.3">
      <c r="B200" s="10" t="s">
        <v>22</v>
      </c>
      <c r="C200" s="11">
        <v>467</v>
      </c>
      <c r="D200" s="11">
        <v>451</v>
      </c>
      <c r="E200" s="21"/>
      <c r="F200" s="12">
        <f t="shared" ref="F200:F214" si="51">+D200-C200</f>
        <v>-16</v>
      </c>
      <c r="G200" s="12">
        <v>25.671879963291101</v>
      </c>
      <c r="H200" s="12">
        <v>-0.54949477976181205</v>
      </c>
      <c r="I200" s="12">
        <v>-41.122385183529303</v>
      </c>
      <c r="J200" s="12"/>
      <c r="K200" s="13">
        <f>+((D200/C200)-1)*100</f>
        <v>-3.426124197002145</v>
      </c>
      <c r="L200" s="13">
        <f>+((($C200+G200)/$C200)-1)*100</f>
        <v>5.4971905702978718</v>
      </c>
      <c r="M200" s="13">
        <f>+((($C200+H200)/$C200)-1)*100</f>
        <v>-0.11766483506676639</v>
      </c>
      <c r="N200" s="13">
        <f>+((($C200+I200)/$C200)-1)*100</f>
        <v>-8.805649932233262</v>
      </c>
    </row>
    <row r="201" spans="2:14" x14ac:dyDescent="0.3">
      <c r="B201" s="10" t="s">
        <v>24</v>
      </c>
      <c r="C201" s="11">
        <v>170</v>
      </c>
      <c r="D201" s="11">
        <v>175</v>
      </c>
      <c r="E201" s="21"/>
      <c r="F201" s="12">
        <f t="shared" si="51"/>
        <v>5</v>
      </c>
      <c r="G201" s="12">
        <v>9.3452239695064208</v>
      </c>
      <c r="H201" s="12">
        <v>-8.1384894353995794</v>
      </c>
      <c r="I201" s="12">
        <v>3.7932654658931599</v>
      </c>
      <c r="J201" s="12"/>
      <c r="K201" s="13">
        <f t="shared" ref="K201:K215" si="52">+((D201/C201)-1)*100</f>
        <v>2.9411764705882248</v>
      </c>
      <c r="L201" s="13">
        <f t="shared" ref="L201:N215" si="53">+((($C201+G201)/$C201)-1)*100</f>
        <v>5.497190570297894</v>
      </c>
      <c r="M201" s="13">
        <f t="shared" si="53"/>
        <v>-4.787346726705632</v>
      </c>
      <c r="N201" s="13">
        <f t="shared" si="53"/>
        <v>2.2313326269959743</v>
      </c>
    </row>
    <row r="202" spans="2:14" x14ac:dyDescent="0.3">
      <c r="B202" s="10" t="s">
        <v>25</v>
      </c>
      <c r="C202" s="11">
        <v>14</v>
      </c>
      <c r="D202" s="11">
        <v>10</v>
      </c>
      <c r="E202" s="21"/>
      <c r="F202" s="12">
        <f t="shared" si="51"/>
        <v>-4</v>
      </c>
      <c r="G202" s="12">
        <v>0.76960667984170406</v>
      </c>
      <c r="H202" s="12">
        <v>-0.94713576482217998</v>
      </c>
      <c r="I202" s="12">
        <v>-3.8224709150195202</v>
      </c>
      <c r="J202" s="12"/>
      <c r="K202" s="13">
        <f t="shared" si="52"/>
        <v>-28.571428571428569</v>
      </c>
      <c r="L202" s="13">
        <f t="shared" si="53"/>
        <v>5.497190570297894</v>
      </c>
      <c r="M202" s="13">
        <f t="shared" si="53"/>
        <v>-6.7652554630155741</v>
      </c>
      <c r="N202" s="13">
        <f t="shared" si="53"/>
        <v>-27.303363678710856</v>
      </c>
    </row>
    <row r="203" spans="2:14" x14ac:dyDescent="0.3">
      <c r="B203" s="10" t="s">
        <v>26</v>
      </c>
      <c r="C203" s="11">
        <v>1050</v>
      </c>
      <c r="D203" s="11">
        <v>908</v>
      </c>
      <c r="E203" s="21"/>
      <c r="F203" s="12">
        <f t="shared" si="51"/>
        <v>-142</v>
      </c>
      <c r="G203" s="12">
        <v>57.720500988127803</v>
      </c>
      <c r="H203" s="12">
        <v>-78.267235124065195</v>
      </c>
      <c r="I203" s="12">
        <v>-121.453265864062</v>
      </c>
      <c r="J203" s="12"/>
      <c r="K203" s="13">
        <f t="shared" si="52"/>
        <v>-13.523809523809527</v>
      </c>
      <c r="L203" s="13">
        <f t="shared" si="53"/>
        <v>5.4971905702978718</v>
      </c>
      <c r="M203" s="13">
        <f t="shared" si="53"/>
        <v>-7.4540223927681115</v>
      </c>
      <c r="N203" s="13">
        <f t="shared" si="53"/>
        <v>-11.566977701339242</v>
      </c>
    </row>
    <row r="204" spans="2:14" x14ac:dyDescent="0.3">
      <c r="B204" s="10" t="s">
        <v>27</v>
      </c>
      <c r="C204" s="11">
        <v>526</v>
      </c>
      <c r="D204" s="11">
        <v>525</v>
      </c>
      <c r="E204" s="21"/>
      <c r="F204" s="12">
        <f t="shared" si="51"/>
        <v>-1</v>
      </c>
      <c r="G204" s="12">
        <v>28.9152223997669</v>
      </c>
      <c r="H204" s="12">
        <v>1.62220856005553</v>
      </c>
      <c r="I204" s="12">
        <v>-31.537430959822402</v>
      </c>
      <c r="J204" s="12"/>
      <c r="K204" s="13">
        <f t="shared" si="52"/>
        <v>-0.19011406844106071</v>
      </c>
      <c r="L204" s="13">
        <f t="shared" si="53"/>
        <v>5.497190570297894</v>
      </c>
      <c r="M204" s="13">
        <f t="shared" si="53"/>
        <v>0.30840466921209231</v>
      </c>
      <c r="N204" s="13">
        <f t="shared" si="53"/>
        <v>-5.9957093079510244</v>
      </c>
    </row>
    <row r="205" spans="2:14" x14ac:dyDescent="0.3">
      <c r="B205" s="10" t="s">
        <v>28</v>
      </c>
      <c r="C205" s="11">
        <v>999</v>
      </c>
      <c r="D205" s="11">
        <v>1014</v>
      </c>
      <c r="E205" s="21"/>
      <c r="F205" s="12">
        <f t="shared" si="51"/>
        <v>15</v>
      </c>
      <c r="G205" s="12">
        <v>54.916933797275902</v>
      </c>
      <c r="H205" s="12">
        <v>18.8303764027395</v>
      </c>
      <c r="I205" s="12">
        <v>-58.747310200015399</v>
      </c>
      <c r="J205" s="12"/>
      <c r="K205" s="13">
        <f t="shared" si="52"/>
        <v>1.501501501501501</v>
      </c>
      <c r="L205" s="13">
        <f t="shared" si="53"/>
        <v>5.497190570297894</v>
      </c>
      <c r="M205" s="13">
        <f t="shared" si="53"/>
        <v>1.8849225628367883</v>
      </c>
      <c r="N205" s="13">
        <f t="shared" si="53"/>
        <v>-5.8806116316331707</v>
      </c>
    </row>
    <row r="206" spans="2:14" x14ac:dyDescent="0.3">
      <c r="B206" s="10" t="s">
        <v>29</v>
      </c>
      <c r="C206" s="11">
        <v>2319</v>
      </c>
      <c r="D206" s="11">
        <v>2512</v>
      </c>
      <c r="E206" s="21"/>
      <c r="F206" s="12">
        <f t="shared" si="51"/>
        <v>193</v>
      </c>
      <c r="G206" s="12">
        <v>127.47984932520799</v>
      </c>
      <c r="H206" s="12">
        <v>5.6901978048485704</v>
      </c>
      <c r="I206" s="12">
        <v>59.829952869943298</v>
      </c>
      <c r="J206" s="12"/>
      <c r="K206" s="13">
        <f t="shared" si="52"/>
        <v>8.3225528244933233</v>
      </c>
      <c r="L206" s="13">
        <f t="shared" si="53"/>
        <v>5.4971905702978718</v>
      </c>
      <c r="M206" s="13">
        <f t="shared" si="53"/>
        <v>0.24537291094646196</v>
      </c>
      <c r="N206" s="13">
        <f t="shared" si="53"/>
        <v>2.5799893432489451</v>
      </c>
    </row>
    <row r="207" spans="2:14" x14ac:dyDescent="0.3">
      <c r="B207" s="10" t="s">
        <v>30</v>
      </c>
      <c r="C207" s="11">
        <v>1346</v>
      </c>
      <c r="D207" s="11">
        <v>1484</v>
      </c>
      <c r="E207" s="21"/>
      <c r="F207" s="12">
        <f t="shared" si="51"/>
        <v>138</v>
      </c>
      <c r="G207" s="12">
        <v>73.992185076209594</v>
      </c>
      <c r="H207" s="12">
        <v>-11.5769166412753</v>
      </c>
      <c r="I207" s="12">
        <v>75.584731565065695</v>
      </c>
      <c r="J207" s="12"/>
      <c r="K207" s="13">
        <f t="shared" si="52"/>
        <v>10.252600297176828</v>
      </c>
      <c r="L207" s="13">
        <f t="shared" si="53"/>
        <v>5.497190570297894</v>
      </c>
      <c r="M207" s="13">
        <f t="shared" si="53"/>
        <v>-0.86009781881689618</v>
      </c>
      <c r="N207" s="13">
        <f t="shared" si="53"/>
        <v>5.6155075456958192</v>
      </c>
    </row>
    <row r="208" spans="2:14" x14ac:dyDescent="0.3">
      <c r="B208" s="10" t="s">
        <v>31</v>
      </c>
      <c r="C208" s="11">
        <v>283</v>
      </c>
      <c r="D208" s="11">
        <v>267</v>
      </c>
      <c r="E208" s="21"/>
      <c r="F208" s="12">
        <f t="shared" si="51"/>
        <v>-16</v>
      </c>
      <c r="G208" s="12">
        <v>15.557049313943001</v>
      </c>
      <c r="H208" s="12">
        <v>8.1222730013992699</v>
      </c>
      <c r="I208" s="12">
        <v>-39.679322315342297</v>
      </c>
      <c r="J208" s="12"/>
      <c r="K208" s="13">
        <f t="shared" si="52"/>
        <v>-5.6537102473498191</v>
      </c>
      <c r="L208" s="13">
        <f t="shared" si="53"/>
        <v>5.497190570297894</v>
      </c>
      <c r="M208" s="13">
        <f t="shared" si="53"/>
        <v>2.8700611312364899</v>
      </c>
      <c r="N208" s="13">
        <f t="shared" si="53"/>
        <v>-14.020961948884203</v>
      </c>
    </row>
    <row r="209" spans="2:14" x14ac:dyDescent="0.3">
      <c r="B209" s="10" t="s">
        <v>32</v>
      </c>
      <c r="C209" s="11">
        <v>68</v>
      </c>
      <c r="D209" s="11">
        <v>74</v>
      </c>
      <c r="E209" s="21"/>
      <c r="F209" s="12">
        <f t="shared" si="51"/>
        <v>6</v>
      </c>
      <c r="G209" s="12">
        <v>3.7380895878025702</v>
      </c>
      <c r="H209" s="12">
        <v>0.37355970949122502</v>
      </c>
      <c r="I209" s="12">
        <v>1.8883507027062001</v>
      </c>
      <c r="J209" s="12"/>
      <c r="K209" s="13">
        <f t="shared" si="52"/>
        <v>8.8235294117646959</v>
      </c>
      <c r="L209" s="13">
        <f t="shared" si="53"/>
        <v>5.4971905702979162</v>
      </c>
      <c r="M209" s="13">
        <f t="shared" si="53"/>
        <v>0.54935251395766826</v>
      </c>
      <c r="N209" s="13">
        <f t="shared" si="53"/>
        <v>2.7769863275091344</v>
      </c>
    </row>
    <row r="210" spans="2:14" x14ac:dyDescent="0.3">
      <c r="B210" s="10" t="s">
        <v>33</v>
      </c>
      <c r="C210" s="11">
        <v>125</v>
      </c>
      <c r="D210" s="11">
        <v>144</v>
      </c>
      <c r="E210" s="21"/>
      <c r="F210" s="12">
        <f t="shared" si="51"/>
        <v>19</v>
      </c>
      <c r="G210" s="12">
        <v>6.87148821287236</v>
      </c>
      <c r="H210" s="12">
        <v>0.19807614300836801</v>
      </c>
      <c r="I210" s="12">
        <v>11.9304356441192</v>
      </c>
      <c r="J210" s="12"/>
      <c r="K210" s="13">
        <f t="shared" si="52"/>
        <v>15.199999999999992</v>
      </c>
      <c r="L210" s="13">
        <f t="shared" si="53"/>
        <v>5.4971905702978718</v>
      </c>
      <c r="M210" s="13">
        <f t="shared" si="53"/>
        <v>0.15846091440669952</v>
      </c>
      <c r="N210" s="13">
        <f t="shared" si="53"/>
        <v>9.5443485152953542</v>
      </c>
    </row>
    <row r="211" spans="2:14" x14ac:dyDescent="0.3">
      <c r="B211" s="10" t="s">
        <v>34</v>
      </c>
      <c r="C211" s="11">
        <v>20</v>
      </c>
      <c r="D211" s="11">
        <v>29</v>
      </c>
      <c r="E211" s="21"/>
      <c r="F211" s="12">
        <f t="shared" si="51"/>
        <v>9</v>
      </c>
      <c r="G211" s="12">
        <v>1.0994381140595699</v>
      </c>
      <c r="H211" s="12">
        <v>2.0643542723319999</v>
      </c>
      <c r="I211" s="12">
        <v>5.8362076136084102</v>
      </c>
      <c r="J211" s="12"/>
      <c r="K211" s="13">
        <f t="shared" si="52"/>
        <v>44.999999999999993</v>
      </c>
      <c r="L211" s="13">
        <f t="shared" si="53"/>
        <v>5.4971905702978496</v>
      </c>
      <c r="M211" s="13">
        <f t="shared" si="53"/>
        <v>10.321771361659993</v>
      </c>
      <c r="N211" s="13">
        <f t="shared" si="53"/>
        <v>29.181038068042042</v>
      </c>
    </row>
    <row r="212" spans="2:14" x14ac:dyDescent="0.3">
      <c r="B212" s="10" t="s">
        <v>35</v>
      </c>
      <c r="C212" s="11">
        <v>709</v>
      </c>
      <c r="D212" s="11">
        <v>886</v>
      </c>
      <c r="E212" s="21"/>
      <c r="F212" s="12">
        <f t="shared" si="51"/>
        <v>177</v>
      </c>
      <c r="G212" s="12">
        <v>38.975081143411998</v>
      </c>
      <c r="H212" s="12">
        <v>1.88460977281697</v>
      </c>
      <c r="I212" s="12">
        <v>136.14030908377001</v>
      </c>
      <c r="J212" s="12"/>
      <c r="K212" s="13">
        <f t="shared" si="52"/>
        <v>24.964739069111431</v>
      </c>
      <c r="L212" s="13">
        <f t="shared" si="53"/>
        <v>5.497190570297894</v>
      </c>
      <c r="M212" s="13">
        <f t="shared" si="53"/>
        <v>0.26581237980491945</v>
      </c>
      <c r="N212" s="13">
        <f t="shared" si="53"/>
        <v>19.201736119008462</v>
      </c>
    </row>
    <row r="213" spans="2:14" x14ac:dyDescent="0.3">
      <c r="B213" s="10" t="s">
        <v>36</v>
      </c>
      <c r="C213" s="11">
        <v>763</v>
      </c>
      <c r="D213" s="11">
        <v>889</v>
      </c>
      <c r="E213" s="21"/>
      <c r="F213" s="12">
        <f t="shared" si="51"/>
        <v>126</v>
      </c>
      <c r="G213" s="12">
        <v>41.943564051372903</v>
      </c>
      <c r="H213" s="12">
        <v>11.958115687930601</v>
      </c>
      <c r="I213" s="12">
        <v>72.098320260696397</v>
      </c>
      <c r="J213" s="12"/>
      <c r="K213" s="13">
        <f t="shared" si="52"/>
        <v>16.5137614678899</v>
      </c>
      <c r="L213" s="13">
        <f t="shared" si="53"/>
        <v>5.497190570297894</v>
      </c>
      <c r="M213" s="13">
        <f t="shared" si="53"/>
        <v>1.5672497625072834</v>
      </c>
      <c r="N213" s="13">
        <f t="shared" si="53"/>
        <v>9.4493211350847197</v>
      </c>
    </row>
    <row r="214" spans="2:14" x14ac:dyDescent="0.3">
      <c r="B214" s="10" t="s">
        <v>37</v>
      </c>
      <c r="C214" s="11">
        <v>302</v>
      </c>
      <c r="D214" s="11">
        <v>301</v>
      </c>
      <c r="E214" s="21"/>
      <c r="F214" s="12">
        <f t="shared" si="51"/>
        <v>-1</v>
      </c>
      <c r="G214" s="12">
        <v>16.6015155222996</v>
      </c>
      <c r="H214" s="12">
        <v>16.861125686853701</v>
      </c>
      <c r="I214" s="12">
        <v>-34.462641209153297</v>
      </c>
      <c r="J214" s="12"/>
      <c r="K214" s="13">
        <f t="shared" si="52"/>
        <v>-0.33112582781457123</v>
      </c>
      <c r="L214" s="13">
        <f t="shared" si="53"/>
        <v>5.497190570297894</v>
      </c>
      <c r="M214" s="13">
        <f t="shared" si="53"/>
        <v>5.5831542009449286</v>
      </c>
      <c r="N214" s="13">
        <f t="shared" si="53"/>
        <v>-11.411470599057372</v>
      </c>
    </row>
    <row r="215" spans="2:14" x14ac:dyDescent="0.3">
      <c r="B215" s="14" t="s">
        <v>38</v>
      </c>
      <c r="C215" s="15">
        <f>SUM(C199:C214)</f>
        <v>9161</v>
      </c>
      <c r="D215" s="15">
        <f>SUM(D199:D214)</f>
        <v>9669</v>
      </c>
      <c r="E215" s="16"/>
      <c r="F215" s="17">
        <f>SUM(F199:F214)</f>
        <v>508</v>
      </c>
      <c r="G215" s="17">
        <f>SUM(G199:G214)</f>
        <v>503.59762814498941</v>
      </c>
      <c r="H215" s="17">
        <f>SUM(H199:H214)</f>
        <v>-31.874374703848343</v>
      </c>
      <c r="I215" s="17">
        <f>SUM(I199:I214)</f>
        <v>36.276746558858129</v>
      </c>
      <c r="J215" s="12"/>
      <c r="K215" s="18">
        <f t="shared" si="52"/>
        <v>5.5452461521668051</v>
      </c>
      <c r="L215" s="18">
        <f t="shared" si="53"/>
        <v>5.497190570297894</v>
      </c>
      <c r="M215" s="18">
        <f t="shared" si="53"/>
        <v>-0.34793553873865291</v>
      </c>
      <c r="N215" s="18">
        <f t="shared" si="53"/>
        <v>0.39599112060755282</v>
      </c>
    </row>
  </sheetData>
  <mergeCells count="74">
    <mergeCell ref="L176:N176"/>
    <mergeCell ref="C196:D197"/>
    <mergeCell ref="C198:C199"/>
    <mergeCell ref="D198:D199"/>
    <mergeCell ref="F198:F199"/>
    <mergeCell ref="G198:I198"/>
    <mergeCell ref="K198:K199"/>
    <mergeCell ref="L198:N198"/>
    <mergeCell ref="K176:K177"/>
    <mergeCell ref="C176:C177"/>
    <mergeCell ref="D176:D177"/>
    <mergeCell ref="F176:F177"/>
    <mergeCell ref="G176:I176"/>
    <mergeCell ref="B174:D174"/>
    <mergeCell ref="C175:D175"/>
    <mergeCell ref="L132:N132"/>
    <mergeCell ref="C152:D153"/>
    <mergeCell ref="C154:C155"/>
    <mergeCell ref="D154:D155"/>
    <mergeCell ref="F154:F155"/>
    <mergeCell ref="G154:I154"/>
    <mergeCell ref="K154:K155"/>
    <mergeCell ref="L154:N154"/>
    <mergeCell ref="K132:K133"/>
    <mergeCell ref="C130:D131"/>
    <mergeCell ref="C132:C133"/>
    <mergeCell ref="D132:D133"/>
    <mergeCell ref="F132:F133"/>
    <mergeCell ref="G132:I132"/>
    <mergeCell ref="L88:N88"/>
    <mergeCell ref="C110:C111"/>
    <mergeCell ref="D110:D111"/>
    <mergeCell ref="F110:F111"/>
    <mergeCell ref="G110:I110"/>
    <mergeCell ref="K110:K111"/>
    <mergeCell ref="L110:N110"/>
    <mergeCell ref="K88:K89"/>
    <mergeCell ref="B108:D108"/>
    <mergeCell ref="C109:D109"/>
    <mergeCell ref="C88:C89"/>
    <mergeCell ref="D88:D89"/>
    <mergeCell ref="F88:F89"/>
    <mergeCell ref="G88:I88"/>
    <mergeCell ref="B86:D86"/>
    <mergeCell ref="C87:D87"/>
    <mergeCell ref="L43:N43"/>
    <mergeCell ref="C66:C67"/>
    <mergeCell ref="D66:D67"/>
    <mergeCell ref="F66:F67"/>
    <mergeCell ref="G66:I66"/>
    <mergeCell ref="K66:K67"/>
    <mergeCell ref="L66:N66"/>
    <mergeCell ref="K43:K44"/>
    <mergeCell ref="C65:D65"/>
    <mergeCell ref="B64:D64"/>
    <mergeCell ref="C43:C44"/>
    <mergeCell ref="D43:D44"/>
    <mergeCell ref="F43:F44"/>
    <mergeCell ref="G43:I43"/>
    <mergeCell ref="C42:D42"/>
    <mergeCell ref="K19:K20"/>
    <mergeCell ref="L19:N19"/>
    <mergeCell ref="C1:D2"/>
    <mergeCell ref="C3:C4"/>
    <mergeCell ref="D3:D4"/>
    <mergeCell ref="F3:F4"/>
    <mergeCell ref="G3:I3"/>
    <mergeCell ref="K3:K4"/>
    <mergeCell ref="L3:N3"/>
    <mergeCell ref="C17:D18"/>
    <mergeCell ref="C19:C20"/>
    <mergeCell ref="D19:D20"/>
    <mergeCell ref="F19:F20"/>
    <mergeCell ref="G19:I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lisez-moi</vt:lpstr>
      <vt:lpstr>analyse8epci</vt:lpstr>
    </vt:vector>
  </TitlesOfParts>
  <Company>mairie saint nazaire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Gaborit Gaetan</dc:creator>
  <cp:lastModifiedBy>Biguet Sandra</cp:lastModifiedBy>
  <dcterms:created xsi:type="dcterms:W3CDTF">2023-06-19T07:36:00Z</dcterms:created>
  <dcterms:modified xsi:type="dcterms:W3CDTF">2023-06-27T08:26:46Z</dcterms:modified>
</cp:coreProperties>
</file>